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4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5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6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7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8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9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10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11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625" firstSheet="5" activeTab="11"/>
  </bookViews>
  <sheets>
    <sheet name="QuickBooks Desktop Export Tips" sheetId="21" r:id="rId1"/>
    <sheet name="Fire Vendor Detail" sheetId="6" r:id="rId2"/>
    <sheet name="Balance Sheet General" sheetId="3" r:id="rId3"/>
    <sheet name="Fire Balance Sheet" sheetId="8" r:id="rId4"/>
    <sheet name="Vendor Deatail General" sheetId="1" r:id="rId5"/>
    <sheet name="Street Vendor Detail" sheetId="10" r:id="rId6"/>
    <sheet name="Street Balance Sheet" sheetId="12" r:id="rId7"/>
    <sheet name="Police Vendor Detail" sheetId="14" r:id="rId8"/>
    <sheet name="Police Balance Sheet" sheetId="16" r:id="rId9"/>
    <sheet name="Payroll Vendor Detail " sheetId="18" r:id="rId10"/>
    <sheet name="Payroll Balance Sheet" sheetId="20" r:id="rId11"/>
    <sheet name="Sheet4" sheetId="5" r:id="rId12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2">'Balance Sheet General'!$A:$E,'Balance Sheet General'!$1:$1</definedName>
    <definedName name="_xlnm.Print_Titles" localSheetId="3">'Fire Balance Sheet'!$A:$E,'Fire Balance Sheet'!$1:$1</definedName>
    <definedName name="_xlnm.Print_Titles" localSheetId="1">'Fire Vendor Detail'!$A:$B,'Fire Vendor Detail'!$1:$1</definedName>
    <definedName name="_xlnm.Print_Titles" localSheetId="10">'Payroll Balance Sheet'!$A:$F,'Payroll Balance Sheet'!$1:$1</definedName>
    <definedName name="_xlnm.Print_Titles" localSheetId="9">'Payroll Vendor Detail '!$A:$B,'Payroll Vendor Detail '!$1:$1</definedName>
    <definedName name="_xlnm.Print_Titles" localSheetId="8">'Police Balance Sheet'!$A:$E,'Police Balance Sheet'!$1:$1</definedName>
    <definedName name="_xlnm.Print_Titles" localSheetId="7">'Police Vendor Detail'!$A:$B,'Police Vendor Detail'!$1:$1</definedName>
    <definedName name="_xlnm.Print_Titles" localSheetId="6">'Street Balance Sheet'!$A:$E,'Street Balance Sheet'!$1:$1</definedName>
    <definedName name="_xlnm.Print_Titles" localSheetId="5">'Street Vendor Detail'!$A:$B,'Street Vendor Detail'!$1:$1</definedName>
    <definedName name="_xlnm.Print_Titles" localSheetId="4">'Vendor Deatail General'!$A:$B,'Vendor Deatail General'!$1:$1</definedName>
    <definedName name="QB_COLUMN_1" localSheetId="1" hidden="1">'Fire Vendor Detail'!$C$1</definedName>
    <definedName name="QB_COLUMN_1" localSheetId="9" hidden="1">'Payroll Vendor Detail '!$C$1</definedName>
    <definedName name="QB_COLUMN_1" localSheetId="7" hidden="1">'Police Vendor Detail'!$C$1</definedName>
    <definedName name="QB_COLUMN_1" localSheetId="5" hidden="1">'Street Vendor Detail'!$C$1</definedName>
    <definedName name="QB_COLUMN_1" localSheetId="4" hidden="1">'Vendor Deatail General'!$C$1</definedName>
    <definedName name="QB_COLUMN_16" localSheetId="1" hidden="1">'Fire Vendor Detail'!$M$1</definedName>
    <definedName name="QB_COLUMN_16" localSheetId="9" hidden="1">'Payroll Vendor Detail '!$M$1</definedName>
    <definedName name="QB_COLUMN_16" localSheetId="7" hidden="1">'Police Vendor Detail'!$M$1</definedName>
    <definedName name="QB_COLUMN_16" localSheetId="5" hidden="1">'Street Vendor Detail'!$M$1</definedName>
    <definedName name="QB_COLUMN_16" localSheetId="4" hidden="1">'Vendor Deatail General'!$M$1</definedName>
    <definedName name="QB_COLUMN_19" localSheetId="1" hidden="1">'Fire Vendor Detail'!$O$1</definedName>
    <definedName name="QB_COLUMN_19" localSheetId="9" hidden="1">'Payroll Vendor Detail '!$O$1</definedName>
    <definedName name="QB_COLUMN_19" localSheetId="7" hidden="1">'Police Vendor Detail'!$O$1</definedName>
    <definedName name="QB_COLUMN_19" localSheetId="5" hidden="1">'Street Vendor Detail'!$O$1</definedName>
    <definedName name="QB_COLUMN_19" localSheetId="4" hidden="1">'Vendor Deatail General'!$O$1</definedName>
    <definedName name="QB_COLUMN_20" localSheetId="1" hidden="1">'Fire Vendor Detail'!$Q$1</definedName>
    <definedName name="QB_COLUMN_20" localSheetId="9" hidden="1">'Payroll Vendor Detail '!$Q$1</definedName>
    <definedName name="QB_COLUMN_20" localSheetId="7" hidden="1">'Police Vendor Detail'!$Q$1</definedName>
    <definedName name="QB_COLUMN_20" localSheetId="5" hidden="1">'Street Vendor Detail'!$Q$1</definedName>
    <definedName name="QB_COLUMN_20" localSheetId="4" hidden="1">'Vendor Deatail General'!$Q$1</definedName>
    <definedName name="QB_COLUMN_29" localSheetId="2" hidden="1">'Balance Sheet General'!$F$1</definedName>
    <definedName name="QB_COLUMN_29" localSheetId="3" hidden="1">'Fire Balance Sheet'!$F$1</definedName>
    <definedName name="QB_COLUMN_29" localSheetId="10" hidden="1">'Payroll Balance Sheet'!$G$1</definedName>
    <definedName name="QB_COLUMN_29" localSheetId="8" hidden="1">'Police Balance Sheet'!$F$1</definedName>
    <definedName name="QB_COLUMN_29" localSheetId="6" hidden="1">'Street Balance Sheet'!$F$1</definedName>
    <definedName name="QB_COLUMN_3" localSheetId="1" hidden="1">'Fire Vendor Detail'!$E$1</definedName>
    <definedName name="QB_COLUMN_3" localSheetId="9" hidden="1">'Payroll Vendor Detail '!$E$1</definedName>
    <definedName name="QB_COLUMN_3" localSheetId="7" hidden="1">'Police Vendor Detail'!$E$1</definedName>
    <definedName name="QB_COLUMN_3" localSheetId="5" hidden="1">'Street Vendor Detail'!$E$1</definedName>
    <definedName name="QB_COLUMN_3" localSheetId="4" hidden="1">'Vendor Deatail General'!$E$1</definedName>
    <definedName name="QB_COLUMN_30" localSheetId="1" hidden="1">'Fire Vendor Detail'!$S$1</definedName>
    <definedName name="QB_COLUMN_30" localSheetId="9" hidden="1">'Payroll Vendor Detail '!$S$1</definedName>
    <definedName name="QB_COLUMN_30" localSheetId="7" hidden="1">'Police Vendor Detail'!$S$1</definedName>
    <definedName name="QB_COLUMN_30" localSheetId="5" hidden="1">'Street Vendor Detail'!$S$1</definedName>
    <definedName name="QB_COLUMN_30" localSheetId="4" hidden="1">'Vendor Deatail General'!$S$1</definedName>
    <definedName name="QB_COLUMN_31" localSheetId="1" hidden="1">'Fire Vendor Detail'!$U$1</definedName>
    <definedName name="QB_COLUMN_31" localSheetId="9" hidden="1">'Payroll Vendor Detail '!$U$1</definedName>
    <definedName name="QB_COLUMN_31" localSheetId="7" hidden="1">'Police Vendor Detail'!$U$1</definedName>
    <definedName name="QB_COLUMN_31" localSheetId="5" hidden="1">'Street Vendor Detail'!$U$1</definedName>
    <definedName name="QB_COLUMN_31" localSheetId="4" hidden="1">'Vendor Deatail General'!$U$1</definedName>
    <definedName name="QB_COLUMN_4" localSheetId="1" hidden="1">'Fire Vendor Detail'!$G$1</definedName>
    <definedName name="QB_COLUMN_4" localSheetId="9" hidden="1">'Payroll Vendor Detail '!$G$1</definedName>
    <definedName name="QB_COLUMN_4" localSheetId="7" hidden="1">'Police Vendor Detail'!$G$1</definedName>
    <definedName name="QB_COLUMN_4" localSheetId="5" hidden="1">'Street Vendor Detail'!$G$1</definedName>
    <definedName name="QB_COLUMN_4" localSheetId="4" hidden="1">'Vendor Deatail General'!$G$1</definedName>
    <definedName name="QB_COLUMN_5" localSheetId="1" hidden="1">'Fire Vendor Detail'!$I$1</definedName>
    <definedName name="QB_COLUMN_5" localSheetId="9" hidden="1">'Payroll Vendor Detail '!$I$1</definedName>
    <definedName name="QB_COLUMN_5" localSheetId="7" hidden="1">'Police Vendor Detail'!$I$1</definedName>
    <definedName name="QB_COLUMN_5" localSheetId="5" hidden="1">'Street Vendor Detail'!$I$1</definedName>
    <definedName name="QB_COLUMN_5" localSheetId="4" hidden="1">'Vendor Deatail General'!$I$1</definedName>
    <definedName name="QB_COLUMN_8" localSheetId="1" hidden="1">'Fire Vendor Detail'!$K$1</definedName>
    <definedName name="QB_COLUMN_8" localSheetId="9" hidden="1">'Payroll Vendor Detail '!$K$1</definedName>
    <definedName name="QB_COLUMN_8" localSheetId="7" hidden="1">'Police Vendor Detail'!$K$1</definedName>
    <definedName name="QB_COLUMN_8" localSheetId="5" hidden="1">'Street Vendor Detail'!$K$1</definedName>
    <definedName name="QB_COLUMN_8" localSheetId="4" hidden="1">'Vendor Deatail General'!$K$1</definedName>
    <definedName name="QB_DATA_0" localSheetId="2" hidden="1">'Balance Sheet General'!$6:$6,'Balance Sheet General'!$7:$7,'Balance Sheet General'!$16:$16,'Balance Sheet General'!$19:$19,'Balance Sheet General'!$20:$20,'Balance Sheet General'!$21:$21,'Balance Sheet General'!$26:$26,'Balance Sheet General'!$27:$27</definedName>
    <definedName name="QB_DATA_0" localSheetId="3" hidden="1">'Fire Balance Sheet'!$6:$6,'Fire Balance Sheet'!$7:$7,'Fire Balance Sheet'!$14:$14,'Fire Balance Sheet'!$15:$15</definedName>
    <definedName name="QB_DATA_0" localSheetId="1" hidden="1">'Fire Vendor Detail'!$3:$3,'Fire Vendor Detail'!$6:$6</definedName>
    <definedName name="QB_DATA_0" localSheetId="10" hidden="1">'Payroll Balance Sheet'!$5:$5,'Payroll Balance Sheet'!$8:$8,'Payroll Balance Sheet'!$9:$9,'Payroll Balance Sheet'!$10:$10,'Payroll Balance Sheet'!$11:$11,'Payroll Balance Sheet'!$12:$12,'Payroll Balance Sheet'!$13:$13,'Payroll Balance Sheet'!$15:$15,'Payroll Balance Sheet'!$18:$18,'Payroll Balance Sheet'!$19:$19,'Payroll Balance Sheet'!$21:$21,'Payroll Balance Sheet'!$25:$25,'Payroll Balance Sheet'!$26:$26,'Payroll Balance Sheet'!$27:$27,'Payroll Balance Sheet'!$28:$28,'Payroll Balance Sheet'!$29:$29</definedName>
    <definedName name="QB_DATA_0" localSheetId="9" hidden="1">'Payroll Vendor Detail '!$3:$3,'Payroll Vendor Detail '!$4:$4,'Payroll Vendor Detail '!$5:$5,'Payroll Vendor Detail '!$6:$6,'Payroll Vendor Detail '!$9:$9,'Payroll Vendor Detail '!$10:$10,'Payroll Vendor Detail '!$11:$11,'Payroll Vendor Detail '!$12:$12,'Payroll Vendor Detail '!$13:$13,'Payroll Vendor Detail '!$16:$16,'Payroll Vendor Detail '!$17:$17,'Payroll Vendor Detail '!$20:$20,'Payroll Vendor Detail '!$23:$23,'Payroll Vendor Detail '!$24:$24,'Payroll Vendor Detail '!$25:$25,'Payroll Vendor Detail '!$28:$28</definedName>
    <definedName name="QB_DATA_0" localSheetId="8" hidden="1">'Police Balance Sheet'!$6:$6,'Police Balance Sheet'!$7:$7,'Police Balance Sheet'!$8:$8,'Police Balance Sheet'!$9:$9,'Police Balance Sheet'!$10:$10,'Police Balance Sheet'!$11:$11,'Police Balance Sheet'!$12:$12,'Police Balance Sheet'!$13:$13,'Police Balance Sheet'!$14:$14,'Police Balance Sheet'!$21:$21,'Police Balance Sheet'!$22:$22,'Police Balance Sheet'!$23:$23</definedName>
    <definedName name="QB_DATA_0" localSheetId="7" hidden="1">'Police Vendor Detail'!$3:$3,'Police Vendor Detail'!$6:$6,'Police Vendor Detail'!$7:$7,'Police Vendor Detail'!$10:$10,'Police Vendor Detail'!$13:$13,'Police Vendor Detail'!$16:$16,'Police Vendor Detail'!$17:$17,'Police Vendor Detail'!$20:$20,'Police Vendor Detail'!$21:$21,'Police Vendor Detail'!$22:$22,'Police Vendor Detail'!$23:$23,'Police Vendor Detail'!$24:$24,'Police Vendor Detail'!$25:$25,'Police Vendor Detail'!$26:$26,'Police Vendor Detail'!$27:$27,'Police Vendor Detail'!$28:$28</definedName>
    <definedName name="QB_DATA_0" localSheetId="6" hidden="1">'Street Balance Sheet'!$5:$5,'Street Balance Sheet'!$6:$6,'Street Balance Sheet'!$7:$7,'Street Balance Sheet'!$15:$15,'Street Balance Sheet'!$20:$20,'Street Balance Sheet'!$21:$21,'Street Balance Sheet'!$22:$22</definedName>
    <definedName name="QB_DATA_0" localSheetId="5" hidden="1">'Street Vendor Detail'!$3:$3,'Street Vendor Detail'!$4:$4,'Street Vendor Detail'!$5:$5,'Street Vendor Detail'!$6:$6,'Street Vendor Detail'!$7:$7,'Street Vendor Detail'!$10:$10,'Street Vendor Detail'!$13:$13,'Street Vendor Detail'!$14:$14,'Street Vendor Detail'!$15:$15,'Street Vendor Detail'!$18:$18</definedName>
    <definedName name="QB_DATA_0" localSheetId="4" hidden="1">'Vendor Deatail General'!$3:$3,'Vendor Deatail General'!$4:$4,'Vendor Deatail General'!$5:$5,'Vendor Deatail General'!$8:$8,'Vendor Deatail General'!$9:$9,'Vendor Deatail General'!$12:$12,'Vendor Deatail General'!$13:$13,'Vendor Deatail General'!$14:$14,'Vendor Deatail General'!$15:$15,'Vendor Deatail General'!$16:$16,'Vendor Deatail General'!$19:$19,'Vendor Deatail General'!$20:$20,'Vendor Deatail General'!$23:$23,'Vendor Deatail General'!$24:$24,'Vendor Deatail General'!$27:$27,'Vendor Deatail General'!$30:$30</definedName>
    <definedName name="QB_DATA_1" localSheetId="10" hidden="1">'Payroll Balance Sheet'!$30:$30,'Payroll Balance Sheet'!$33:$33,'Payroll Balance Sheet'!$40:$40,'Payroll Balance Sheet'!$43:$43,'Payroll Balance Sheet'!$45:$45,'Payroll Balance Sheet'!$46:$46,'Payroll Balance Sheet'!$52:$52,'Payroll Balance Sheet'!$53:$53,'Payroll Balance Sheet'!$54:$54</definedName>
    <definedName name="QB_DATA_1" localSheetId="9" hidden="1">'Payroll Vendor Detail '!$29:$29,'Payroll Vendor Detail '!$30:$30,'Payroll Vendor Detail '!$31:$31,'Payroll Vendor Detail '!$32:$32,'Payroll Vendor Detail '!$35:$35,'Payroll Vendor Detail '!$36:$36,'Payroll Vendor Detail '!$37:$37,'Payroll Vendor Detail '!$38:$38,'Payroll Vendor Detail '!$39:$39,'Payroll Vendor Detail '!$40:$40,'Payroll Vendor Detail '!$41:$41,'Payroll Vendor Detail '!$42:$42,'Payroll Vendor Detail '!$43:$43,'Payroll Vendor Detail '!$44:$44,'Payroll Vendor Detail '!$45:$45,'Payroll Vendor Detail '!$46:$46</definedName>
    <definedName name="QB_DATA_1" localSheetId="7" hidden="1">'Police Vendor Detail'!$29:$29,'Police Vendor Detail'!$30:$30,'Police Vendor Detail'!$31:$31,'Police Vendor Detail'!$32:$32,'Police Vendor Detail'!$33:$33,'Police Vendor Detail'!$34:$34,'Police Vendor Detail'!$35:$35,'Police Vendor Detail'!$36:$36,'Police Vendor Detail'!$37:$37,'Police Vendor Detail'!$38:$38,'Police Vendor Detail'!$39:$39,'Police Vendor Detail'!$40:$40,'Police Vendor Detail'!$41:$41,'Police Vendor Detail'!$42:$42,'Police Vendor Detail'!$43:$43,'Police Vendor Detail'!$44:$44</definedName>
    <definedName name="QB_DATA_1" localSheetId="4" hidden="1">'Vendor Deatail General'!$33:$33,'Vendor Deatail General'!$34:$34,'Vendor Deatail General'!$37:$37,'Vendor Deatail General'!$38:$38,'Vendor Deatail General'!$39:$39,'Vendor Deatail General'!$40:$40,'Vendor Deatail General'!$41:$41,'Vendor Deatail General'!$42:$42,'Vendor Deatail General'!$43:$43,'Vendor Deatail General'!$44:$44,'Vendor Deatail General'!$45:$45,'Vendor Deatail General'!$46:$46,'Vendor Deatail General'!$47:$47,'Vendor Deatail General'!$48:$48,'Vendor Deatail General'!$51:$51,'Vendor Deatail General'!$52:$52</definedName>
    <definedName name="QB_DATA_10" localSheetId="4" hidden="1">'Vendor Deatail General'!$217:$217,'Vendor Deatail General'!$220:$220,'Vendor Deatail General'!$221:$221,'Vendor Deatail General'!$224:$224,'Vendor Deatail General'!$225:$225,'Vendor Deatail General'!$226:$226,'Vendor Deatail General'!$227:$227,'Vendor Deatail General'!$228:$228,'Vendor Deatail General'!$229:$229,'Vendor Deatail General'!$232:$232,'Vendor Deatail General'!$233:$233,'Vendor Deatail General'!$236:$236,'Vendor Deatail General'!$237:$237,'Vendor Deatail General'!$238:$238,'Vendor Deatail General'!$239:$239,'Vendor Deatail General'!$240:$240</definedName>
    <definedName name="QB_DATA_11" localSheetId="4" hidden="1">'Vendor Deatail General'!$241:$241,'Vendor Deatail General'!$242:$242,'Vendor Deatail General'!$243:$243,'Vendor Deatail General'!$244:$244,'Vendor Deatail General'!$245:$245,'Vendor Deatail General'!$246:$246,'Vendor Deatail General'!$247:$247,'Vendor Deatail General'!$250:$250,'Vendor Deatail General'!$251:$251,'Vendor Deatail General'!$254:$254,'Vendor Deatail General'!$255:$255,'Vendor Deatail General'!$256:$256,'Vendor Deatail General'!$259:$259,'Vendor Deatail General'!$262:$262,'Vendor Deatail General'!$265:$265,'Vendor Deatail General'!$268:$268</definedName>
    <definedName name="QB_DATA_12" localSheetId="4" hidden="1">'Vendor Deatail General'!$269:$269,'Vendor Deatail General'!$270:$270,'Vendor Deatail General'!$271:$271,'Vendor Deatail General'!$272:$272,'Vendor Deatail General'!$273:$273,'Vendor Deatail General'!$274:$274,'Vendor Deatail General'!$275:$275,'Vendor Deatail General'!$276:$276,'Vendor Deatail General'!$279:$279,'Vendor Deatail General'!$282:$282,'Vendor Deatail General'!$283:$283,'Vendor Deatail General'!$284:$284,'Vendor Deatail General'!$285:$285,'Vendor Deatail General'!$286:$286,'Vendor Deatail General'!$287:$287,'Vendor Deatail General'!$288:$288</definedName>
    <definedName name="QB_DATA_13" localSheetId="4" hidden="1">'Vendor Deatail General'!$289:$289,'Vendor Deatail General'!$290:$290,'Vendor Deatail General'!$291:$291,'Vendor Deatail General'!$292:$292,'Vendor Deatail General'!$293:$293,'Vendor Deatail General'!$294:$294,'Vendor Deatail General'!$295:$295,'Vendor Deatail General'!$298:$298,'Vendor Deatail General'!$301:$301,'Vendor Deatail General'!$304:$304,'Vendor Deatail General'!$305:$305,'Vendor Deatail General'!$308:$308,'Vendor Deatail General'!$309:$309,'Vendor Deatail General'!$310:$310,'Vendor Deatail General'!$311:$311,'Vendor Deatail General'!$312:$312</definedName>
    <definedName name="QB_DATA_14" localSheetId="4" hidden="1">'Vendor Deatail General'!$313:$313,'Vendor Deatail General'!$314:$314,'Vendor Deatail General'!$315:$315,'Vendor Deatail General'!$316:$316,'Vendor Deatail General'!$317:$317,'Vendor Deatail General'!$318:$318,'Vendor Deatail General'!$319:$319,'Vendor Deatail General'!$320:$320,'Vendor Deatail General'!$321:$321,'Vendor Deatail General'!$322:$322,'Vendor Deatail General'!$323:$323,'Vendor Deatail General'!$324:$324,'Vendor Deatail General'!$325:$325,'Vendor Deatail General'!$326:$326,'Vendor Deatail General'!$327:$327,'Vendor Deatail General'!$328:$328</definedName>
    <definedName name="QB_DATA_15" localSheetId="4" hidden="1">'Vendor Deatail General'!$329:$329,'Vendor Deatail General'!$330:$330,'Vendor Deatail General'!$331:$331,'Vendor Deatail General'!$332:$332,'Vendor Deatail General'!$333:$333,'Vendor Deatail General'!$334:$334,'Vendor Deatail General'!$335:$335,'Vendor Deatail General'!$336:$336,'Vendor Deatail General'!$337:$337,'Vendor Deatail General'!$338:$338,'Vendor Deatail General'!$341:$341,'Vendor Deatail General'!$344:$344,'Vendor Deatail General'!$345:$345,'Vendor Deatail General'!$346:$346,'Vendor Deatail General'!$347:$347,'Vendor Deatail General'!$348:$348</definedName>
    <definedName name="QB_DATA_16" localSheetId="4" hidden="1">'Vendor Deatail General'!$349:$349,'Vendor Deatail General'!$350:$350,'Vendor Deatail General'!$351:$351,'Vendor Deatail General'!$352:$352,'Vendor Deatail General'!$353:$353,'Vendor Deatail General'!$354:$354,'Vendor Deatail General'!$357:$357,'Vendor Deatail General'!$360:$360,'Vendor Deatail General'!$361:$361,'Vendor Deatail General'!$362:$362,'Vendor Deatail General'!$363:$363,'Vendor Deatail General'!$364:$364,'Vendor Deatail General'!$365:$365,'Vendor Deatail General'!$368:$368,'Vendor Deatail General'!$369:$369,'Vendor Deatail General'!$370:$370</definedName>
    <definedName name="QB_DATA_17" localSheetId="4" hidden="1">'Vendor Deatail General'!$371:$371,'Vendor Deatail General'!$372:$372,'Vendor Deatail General'!$373:$373,'Vendor Deatail General'!$374:$374,'Vendor Deatail General'!$375:$375,'Vendor Deatail General'!$376:$376,'Vendor Deatail General'!$377:$377,'Vendor Deatail General'!$378:$378,'Vendor Deatail General'!$379:$379,'Vendor Deatail General'!$382:$382,'Vendor Deatail General'!$385:$385,'Vendor Deatail General'!$388:$388,'Vendor Deatail General'!$389:$389,'Vendor Deatail General'!$390:$390,'Vendor Deatail General'!$393:$393,'Vendor Deatail General'!$396:$396</definedName>
    <definedName name="QB_DATA_18" localSheetId="4" hidden="1">'Vendor Deatail General'!$399:$399,'Vendor Deatail General'!$400:$400,'Vendor Deatail General'!$403:$403,'Vendor Deatail General'!$404:$404,'Vendor Deatail General'!$405:$405,'Vendor Deatail General'!$406:$406,'Vendor Deatail General'!$407:$407,'Vendor Deatail General'!$408:$408,'Vendor Deatail General'!$409:$409,'Vendor Deatail General'!$410:$410,'Vendor Deatail General'!$411:$411,'Vendor Deatail General'!$412:$412,'Vendor Deatail General'!$413:$413,'Vendor Deatail General'!$414:$414,'Vendor Deatail General'!$415:$415,'Vendor Deatail General'!$416:$416</definedName>
    <definedName name="QB_DATA_19" localSheetId="4" hidden="1">'Vendor Deatail General'!$419:$419,'Vendor Deatail General'!$420:$420,'Vendor Deatail General'!$421:$421,'Vendor Deatail General'!$422:$422,'Vendor Deatail General'!$425:$425,'Vendor Deatail General'!$428:$428,'Vendor Deatail General'!$429:$429,'Vendor Deatail General'!$430:$430,'Vendor Deatail General'!$431:$431,'Vendor Deatail General'!$432:$432,'Vendor Deatail General'!$433:$433,'Vendor Deatail General'!$434:$434,'Vendor Deatail General'!$435:$435,'Vendor Deatail General'!$436:$436,'Vendor Deatail General'!$437:$437,'Vendor Deatail General'!$438:$438</definedName>
    <definedName name="QB_DATA_2" localSheetId="9" hidden="1">'Payroll Vendor Detail '!$47:$47,'Payroll Vendor Detail '!$48:$48,'Payroll Vendor Detail '!$49:$49,'Payroll Vendor Detail '!$50:$50,'Payroll Vendor Detail '!$51:$51,'Payroll Vendor Detail '!$52:$52,'Payroll Vendor Detail '!$53:$53,'Payroll Vendor Detail '!$54:$54,'Payroll Vendor Detail '!$55:$55,'Payroll Vendor Detail '!$56:$56,'Payroll Vendor Detail '!$57:$57,'Payroll Vendor Detail '!$58:$58,'Payroll Vendor Detail '!$59:$59,'Payroll Vendor Detail '!$60:$60,'Payroll Vendor Detail '!$61:$61,'Payroll Vendor Detail '!$62:$62</definedName>
    <definedName name="QB_DATA_2" localSheetId="7" hidden="1">'Police Vendor Detail'!$47:$47,'Police Vendor Detail'!$48:$48,'Police Vendor Detail'!$51:$51,'Police Vendor Detail'!$52:$52</definedName>
    <definedName name="QB_DATA_2" localSheetId="4" hidden="1">'Vendor Deatail General'!$53:$53,'Vendor Deatail General'!$54:$54,'Vendor Deatail General'!$55:$55,'Vendor Deatail General'!$56:$56,'Vendor Deatail General'!$57:$57,'Vendor Deatail General'!$58:$58,'Vendor Deatail General'!$59:$59,'Vendor Deatail General'!$60:$60,'Vendor Deatail General'!$61:$61,'Vendor Deatail General'!$64:$64,'Vendor Deatail General'!$67:$67,'Vendor Deatail General'!$68:$68,'Vendor Deatail General'!$69:$69,'Vendor Deatail General'!$70:$70,'Vendor Deatail General'!$71:$71,'Vendor Deatail General'!$72:$72</definedName>
    <definedName name="QB_DATA_20" localSheetId="4" hidden="1">'Vendor Deatail General'!$439:$439,'Vendor Deatail General'!$442:$442,'Vendor Deatail General'!$445:$445,'Vendor Deatail General'!$446:$446,'Vendor Deatail General'!$447:$447,'Vendor Deatail General'!$448:$448,'Vendor Deatail General'!$449:$449,'Vendor Deatail General'!$452:$452,'Vendor Deatail General'!$453:$453,'Vendor Deatail General'!$454:$454,'Vendor Deatail General'!$455:$455,'Vendor Deatail General'!$456:$456,'Vendor Deatail General'!$457:$457,'Vendor Deatail General'!$458:$458,'Vendor Deatail General'!$459:$459,'Vendor Deatail General'!$460:$460</definedName>
    <definedName name="QB_DATA_21" localSheetId="4" hidden="1">'Vendor Deatail General'!$461:$461,'Vendor Deatail General'!$462:$462,'Vendor Deatail General'!$463:$463,'Vendor Deatail General'!$464:$464,'Vendor Deatail General'!$465:$465,'Vendor Deatail General'!$466:$466,'Vendor Deatail General'!$467:$467,'Vendor Deatail General'!$468:$468,'Vendor Deatail General'!$469:$469,'Vendor Deatail General'!$470:$470,'Vendor Deatail General'!$471:$471,'Vendor Deatail General'!$472:$472,'Vendor Deatail General'!$473:$473,'Vendor Deatail General'!$474:$474,'Vendor Deatail General'!$475:$475,'Vendor Deatail General'!$476:$476</definedName>
    <definedName name="QB_DATA_22" localSheetId="4" hidden="1">'Vendor Deatail General'!$477:$477,'Vendor Deatail General'!$478:$478,'Vendor Deatail General'!$479:$479,'Vendor Deatail General'!$480:$480,'Vendor Deatail General'!$481:$481,'Vendor Deatail General'!$482:$482,'Vendor Deatail General'!$483:$483,'Vendor Deatail General'!$484:$484,'Vendor Deatail General'!$485:$485,'Vendor Deatail General'!$486:$486,'Vendor Deatail General'!$487:$487,'Vendor Deatail General'!$488:$488,'Vendor Deatail General'!$489:$489,'Vendor Deatail General'!$490:$490,'Vendor Deatail General'!$491:$491,'Vendor Deatail General'!$492:$492</definedName>
    <definedName name="QB_DATA_23" localSheetId="4" hidden="1">'Vendor Deatail General'!$493:$493,'Vendor Deatail General'!$494:$494,'Vendor Deatail General'!$495:$495,'Vendor Deatail General'!$496:$496,'Vendor Deatail General'!$497:$497,'Vendor Deatail General'!$498:$498,'Vendor Deatail General'!$499:$499,'Vendor Deatail General'!$500:$500,'Vendor Deatail General'!$501:$501,'Vendor Deatail General'!$502:$502,'Vendor Deatail General'!$503:$503,'Vendor Deatail General'!$504:$504,'Vendor Deatail General'!$505:$505,'Vendor Deatail General'!$506:$506,'Vendor Deatail General'!$507:$507,'Vendor Deatail General'!$508:$508</definedName>
    <definedName name="QB_DATA_24" localSheetId="4" hidden="1">'Vendor Deatail General'!$509:$509,'Vendor Deatail General'!$510:$510,'Vendor Deatail General'!$511:$511,'Vendor Deatail General'!$512:$512,'Vendor Deatail General'!$513:$513,'Vendor Deatail General'!$514:$514,'Vendor Deatail General'!$515:$515,'Vendor Deatail General'!$516:$516,'Vendor Deatail General'!$517:$517,'Vendor Deatail General'!$518:$518,'Vendor Deatail General'!$519:$519,'Vendor Deatail General'!$520:$520,'Vendor Deatail General'!$521:$521,'Vendor Deatail General'!$522:$522,'Vendor Deatail General'!$523:$523,'Vendor Deatail General'!$524:$524</definedName>
    <definedName name="QB_DATA_25" localSheetId="4" hidden="1">'Vendor Deatail General'!$525:$525,'Vendor Deatail General'!$526:$526,'Vendor Deatail General'!$527:$527,'Vendor Deatail General'!$528:$528,'Vendor Deatail General'!$529:$529,'Vendor Deatail General'!$530:$530,'Vendor Deatail General'!$531:$531,'Vendor Deatail General'!$532:$532,'Vendor Deatail General'!$533:$533,'Vendor Deatail General'!$534:$534,'Vendor Deatail General'!$535:$535,'Vendor Deatail General'!$536:$536,'Vendor Deatail General'!$537:$537,'Vendor Deatail General'!$538:$538,'Vendor Deatail General'!$539:$539,'Vendor Deatail General'!$540:$540</definedName>
    <definedName name="QB_DATA_26" localSheetId="4" hidden="1">'Vendor Deatail General'!$541:$541,'Vendor Deatail General'!$542:$542,'Vendor Deatail General'!$543:$543,'Vendor Deatail General'!$544:$544,'Vendor Deatail General'!$545:$545,'Vendor Deatail General'!$548:$548,'Vendor Deatail General'!$549:$549,'Vendor Deatail General'!$550:$550,'Vendor Deatail General'!$551:$551,'Vendor Deatail General'!$552:$552,'Vendor Deatail General'!$553:$553,'Vendor Deatail General'!$554:$554,'Vendor Deatail General'!$555:$555,'Vendor Deatail General'!$556:$556,'Vendor Deatail General'!$557:$557,'Vendor Deatail General'!$558:$558</definedName>
    <definedName name="QB_DATA_27" localSheetId="4" hidden="1">'Vendor Deatail General'!$559:$559,'Vendor Deatail General'!$562:$562,'Vendor Deatail General'!$565:$565,'Vendor Deatail General'!$566:$566,'Vendor Deatail General'!$569:$569,'Vendor Deatail General'!$572:$572,'Vendor Deatail General'!$573:$573,'Vendor Deatail General'!$576:$576,'Vendor Deatail General'!$577:$577,'Vendor Deatail General'!$578:$578,'Vendor Deatail General'!$579:$579,'Vendor Deatail General'!$580:$580,'Vendor Deatail General'!$581:$581,'Vendor Deatail General'!$582:$582,'Vendor Deatail General'!$583:$583,'Vendor Deatail General'!$584:$584</definedName>
    <definedName name="QB_DATA_28" localSheetId="4" hidden="1">'Vendor Deatail General'!$585:$585,'Vendor Deatail General'!$586:$586,'Vendor Deatail General'!$587:$587,'Vendor Deatail General'!$590:$590,'Vendor Deatail General'!$593:$593,'Vendor Deatail General'!$594:$594,'Vendor Deatail General'!$595:$595,'Vendor Deatail General'!$596:$596,'Vendor Deatail General'!$597:$597,'Vendor Deatail General'!$598:$598,'Vendor Deatail General'!$599:$599,'Vendor Deatail General'!$600:$600,'Vendor Deatail General'!$601:$601,'Vendor Deatail General'!$602:$602,'Vendor Deatail General'!$603:$603,'Vendor Deatail General'!$604:$604</definedName>
    <definedName name="QB_DATA_29" localSheetId="4" hidden="1">'Vendor Deatail General'!$605:$605,'Vendor Deatail General'!$608:$608,'Vendor Deatail General'!$611:$611,'Vendor Deatail General'!$612:$612,'Vendor Deatail General'!$613:$613,'Vendor Deatail General'!$614:$614,'Vendor Deatail General'!$615:$615,'Vendor Deatail General'!$616:$616,'Vendor Deatail General'!$617:$617,'Vendor Deatail General'!$618:$618,'Vendor Deatail General'!$619:$619,'Vendor Deatail General'!$620:$620,'Vendor Deatail General'!$621:$621,'Vendor Deatail General'!$622:$622,'Vendor Deatail General'!$623:$623,'Vendor Deatail General'!$624:$624</definedName>
    <definedName name="QB_DATA_3" localSheetId="9" hidden="1">'Payroll Vendor Detail '!$63:$63,'Payroll Vendor Detail '!$64:$64,'Payroll Vendor Detail '!$65:$65,'Payroll Vendor Detail '!$66:$66,'Payroll Vendor Detail '!$67:$67,'Payroll Vendor Detail '!$68:$68,'Payroll Vendor Detail '!$69:$69,'Payroll Vendor Detail '!$70:$70,'Payroll Vendor Detail '!$71:$71,'Payroll Vendor Detail '!$72:$72,'Payroll Vendor Detail '!$73:$73,'Payroll Vendor Detail '!$74:$74,'Payroll Vendor Detail '!$75:$75,'Payroll Vendor Detail '!$76:$76,'Payroll Vendor Detail '!$77:$77,'Payroll Vendor Detail '!$78:$78</definedName>
    <definedName name="QB_DATA_3" localSheetId="4" hidden="1">'Vendor Deatail General'!$73:$73,'Vendor Deatail General'!$74:$74,'Vendor Deatail General'!$75:$75,'Vendor Deatail General'!$76:$76,'Vendor Deatail General'!$77:$77,'Vendor Deatail General'!$78:$78,'Vendor Deatail General'!$79:$79,'Vendor Deatail General'!$82:$82,'Vendor Deatail General'!$83:$83,'Vendor Deatail General'!$84:$84,'Vendor Deatail General'!$87:$87,'Vendor Deatail General'!$88:$88,'Vendor Deatail General'!$89:$89,'Vendor Deatail General'!$90:$90,'Vendor Deatail General'!$91:$91,'Vendor Deatail General'!$92:$92</definedName>
    <definedName name="QB_DATA_30" localSheetId="4" hidden="1">'Vendor Deatail General'!$625:$625,'Vendor Deatail General'!$626:$626,'Vendor Deatail General'!$627:$627,'Vendor Deatail General'!$628:$628,'Vendor Deatail General'!$629:$629,'Vendor Deatail General'!$630:$630,'Vendor Deatail General'!$631:$631,'Vendor Deatail General'!$632:$632,'Vendor Deatail General'!$633:$633,'Vendor Deatail General'!$634:$634,'Vendor Deatail General'!$635:$635,'Vendor Deatail General'!$636:$636,'Vendor Deatail General'!$637:$637,'Vendor Deatail General'!$638:$638,'Vendor Deatail General'!$639:$639,'Vendor Deatail General'!$640:$640</definedName>
    <definedName name="QB_DATA_31" localSheetId="4" hidden="1">'Vendor Deatail General'!$641:$641,'Vendor Deatail General'!$642:$642,'Vendor Deatail General'!$643:$643,'Vendor Deatail General'!$644:$644,'Vendor Deatail General'!$645:$645,'Vendor Deatail General'!$646:$646,'Vendor Deatail General'!$647:$647,'Vendor Deatail General'!$648:$648,'Vendor Deatail General'!$649:$649,'Vendor Deatail General'!$650:$650,'Vendor Deatail General'!$651:$651,'Vendor Deatail General'!$652:$652,'Vendor Deatail General'!$653:$653,'Vendor Deatail General'!$654:$654,'Vendor Deatail General'!$657:$657,'Vendor Deatail General'!$658:$658</definedName>
    <definedName name="QB_DATA_32" localSheetId="4" hidden="1">'Vendor Deatail General'!$659:$659,'Vendor Deatail General'!$660:$660,'Vendor Deatail General'!$661:$661,'Vendor Deatail General'!$662:$662,'Vendor Deatail General'!$663:$663,'Vendor Deatail General'!$664:$664,'Vendor Deatail General'!$665:$665,'Vendor Deatail General'!$666:$666,'Vendor Deatail General'!$667:$667,'Vendor Deatail General'!$670:$670,'Vendor Deatail General'!$673:$673,'Vendor Deatail General'!$676:$676,'Vendor Deatail General'!$677:$677,'Vendor Deatail General'!$678:$678,'Vendor Deatail General'!$679:$679,'Vendor Deatail General'!$680:$680</definedName>
    <definedName name="QB_DATA_33" localSheetId="4" hidden="1">'Vendor Deatail General'!$683:$683,'Vendor Deatail General'!$684:$684,'Vendor Deatail General'!$685:$685,'Vendor Deatail General'!$686:$686,'Vendor Deatail General'!$689:$689,'Vendor Deatail General'!$690:$690,'Vendor Deatail General'!$691:$691,'Vendor Deatail General'!$692:$692,'Vendor Deatail General'!$693:$693,'Vendor Deatail General'!$694:$694,'Vendor Deatail General'!$695:$695,'Vendor Deatail General'!$696:$696,'Vendor Deatail General'!$697:$697,'Vendor Deatail General'!$698:$698,'Vendor Deatail General'!$699:$699,'Vendor Deatail General'!$700:$700</definedName>
    <definedName name="QB_DATA_34" localSheetId="4" hidden="1">'Vendor Deatail General'!$701:$701,'Vendor Deatail General'!$702:$702,'Vendor Deatail General'!$703:$703,'Vendor Deatail General'!$704:$704,'Vendor Deatail General'!$705:$705,'Vendor Deatail General'!$706:$706,'Vendor Deatail General'!$707:$707,'Vendor Deatail General'!$708:$708,'Vendor Deatail General'!$709:$709,'Vendor Deatail General'!$710:$710,'Vendor Deatail General'!$711:$711,'Vendor Deatail General'!$712:$712,'Vendor Deatail General'!$713:$713,'Vendor Deatail General'!$714:$714,'Vendor Deatail General'!$715:$715,'Vendor Deatail General'!$716:$716</definedName>
    <definedName name="QB_DATA_35" localSheetId="4" hidden="1">'Vendor Deatail General'!$717:$717,'Vendor Deatail General'!$718:$718,'Vendor Deatail General'!$719:$719,'Vendor Deatail General'!$720:$720,'Vendor Deatail General'!$721:$721,'Vendor Deatail General'!$722:$722,'Vendor Deatail General'!$723:$723,'Vendor Deatail General'!$724:$724,'Vendor Deatail General'!$725:$725,'Vendor Deatail General'!$726:$726,'Vendor Deatail General'!$727:$727,'Vendor Deatail General'!$728:$728,'Vendor Deatail General'!$729:$729,'Vendor Deatail General'!$730:$730,'Vendor Deatail General'!$731:$731,'Vendor Deatail General'!$732:$732</definedName>
    <definedName name="QB_DATA_36" localSheetId="4" hidden="1">'Vendor Deatail General'!$733:$733,'Vendor Deatail General'!$734:$734,'Vendor Deatail General'!$735:$735,'Vendor Deatail General'!$736:$736,'Vendor Deatail General'!$737:$737,'Vendor Deatail General'!$738:$738,'Vendor Deatail General'!$739:$739,'Vendor Deatail General'!$740:$740,'Vendor Deatail General'!$741:$741,'Vendor Deatail General'!$742:$742,'Vendor Deatail General'!$743:$743,'Vendor Deatail General'!$746:$746,'Vendor Deatail General'!$749:$749,'Vendor Deatail General'!$752:$752,'Vendor Deatail General'!$755:$755,'Vendor Deatail General'!$756:$756</definedName>
    <definedName name="QB_DATA_37" localSheetId="4" hidden="1">'Vendor Deatail General'!$757:$757,'Vendor Deatail General'!$758:$758,'Vendor Deatail General'!$759:$759,'Vendor Deatail General'!$760:$760,'Vendor Deatail General'!$761:$761,'Vendor Deatail General'!$762:$762,'Vendor Deatail General'!$763:$763,'Vendor Deatail General'!$764:$764,'Vendor Deatail General'!$765:$765,'Vendor Deatail General'!$766:$766,'Vendor Deatail General'!$769:$769,'Vendor Deatail General'!$770:$770,'Vendor Deatail General'!$771:$771,'Vendor Deatail General'!$772:$772,'Vendor Deatail General'!$773:$773,'Vendor Deatail General'!$774:$774</definedName>
    <definedName name="QB_DATA_38" localSheetId="4" hidden="1">'Vendor Deatail General'!$775:$775,'Vendor Deatail General'!$776:$776,'Vendor Deatail General'!$777:$777,'Vendor Deatail General'!$778:$778,'Vendor Deatail General'!$779:$779,'Vendor Deatail General'!$780:$780,'Vendor Deatail General'!$781:$781,'Vendor Deatail General'!$782:$782,'Vendor Deatail General'!$783:$783,'Vendor Deatail General'!$784:$784,'Vendor Deatail General'!$785:$785,'Vendor Deatail General'!$786:$786,'Vendor Deatail General'!$787:$787,'Vendor Deatail General'!$788:$788,'Vendor Deatail General'!$789:$789,'Vendor Deatail General'!$790:$790</definedName>
    <definedName name="QB_DATA_39" localSheetId="4" hidden="1">'Vendor Deatail General'!$793:$793,'Vendor Deatail General'!$794:$794,'Vendor Deatail General'!$795:$795,'Vendor Deatail General'!$796:$796,'Vendor Deatail General'!$797:$797,'Vendor Deatail General'!$798:$798,'Vendor Deatail General'!$799:$799,'Vendor Deatail General'!$800:$800,'Vendor Deatail General'!$801:$801,'Vendor Deatail General'!$802:$802,'Vendor Deatail General'!$803:$803,'Vendor Deatail General'!$806:$806,'Vendor Deatail General'!$807:$807,'Vendor Deatail General'!$808:$808,'Vendor Deatail General'!$809:$809,'Vendor Deatail General'!$810:$810</definedName>
    <definedName name="QB_DATA_4" localSheetId="9" hidden="1">'Payroll Vendor Detail '!$79:$79,'Payroll Vendor Detail '!$80:$80,'Payroll Vendor Detail '!$81:$81,'Payroll Vendor Detail '!$82:$82,'Payroll Vendor Detail '!$83:$83,'Payroll Vendor Detail '!$84:$84,'Payroll Vendor Detail '!$85:$85,'Payroll Vendor Detail '!$86:$86,'Payroll Vendor Detail '!$87:$87,'Payroll Vendor Detail '!$88:$88,'Payroll Vendor Detail '!$89:$89,'Payroll Vendor Detail '!$90:$90,'Payroll Vendor Detail '!$91:$91,'Payroll Vendor Detail '!$92:$92,'Payroll Vendor Detail '!$93:$93,'Payroll Vendor Detail '!$94:$94</definedName>
    <definedName name="QB_DATA_4" localSheetId="4" hidden="1">'Vendor Deatail General'!$93:$93,'Vendor Deatail General'!$94:$94,'Vendor Deatail General'!$95:$95,'Vendor Deatail General'!$96:$96,'Vendor Deatail General'!$97:$97,'Vendor Deatail General'!$98:$98,'Vendor Deatail General'!$99:$99,'Vendor Deatail General'!$100:$100,'Vendor Deatail General'!$101:$101,'Vendor Deatail General'!$102:$102,'Vendor Deatail General'!$103:$103,'Vendor Deatail General'!$104:$104,'Vendor Deatail General'!$105:$105,'Vendor Deatail General'!$106:$106,'Vendor Deatail General'!$107:$107,'Vendor Deatail General'!$108:$108</definedName>
    <definedName name="QB_DATA_40" localSheetId="4" hidden="1">'Vendor Deatail General'!$811:$811,'Vendor Deatail General'!$812:$812,'Vendor Deatail General'!$813:$813,'Vendor Deatail General'!$814:$814,'Vendor Deatail General'!$815:$815,'Vendor Deatail General'!$816:$816,'Vendor Deatail General'!$817:$817,'Vendor Deatail General'!$818:$818,'Vendor Deatail General'!$819:$819,'Vendor Deatail General'!$820:$820,'Vendor Deatail General'!$823:$823,'Vendor Deatail General'!$824:$824,'Vendor Deatail General'!$827:$827,'Vendor Deatail General'!$828:$828,'Vendor Deatail General'!$829:$829,'Vendor Deatail General'!$830:$830</definedName>
    <definedName name="QB_DATA_5" localSheetId="9" hidden="1">'Payroll Vendor Detail '!$95:$95,'Payroll Vendor Detail '!$96:$96,'Payroll Vendor Detail '!$97:$97,'Payroll Vendor Detail '!$98:$98,'Payroll Vendor Detail '!$99:$99,'Payroll Vendor Detail '!$100:$100,'Payroll Vendor Detail '!$101:$101,'Payroll Vendor Detail '!$102:$102,'Payroll Vendor Detail '!$103:$103,'Payroll Vendor Detail '!$104:$104,'Payroll Vendor Detail '!$105:$105,'Payroll Vendor Detail '!$106:$106,'Payroll Vendor Detail '!$107:$107,'Payroll Vendor Detail '!$108:$108</definedName>
    <definedName name="QB_DATA_5" localSheetId="4" hidden="1">'Vendor Deatail General'!$109:$109,'Vendor Deatail General'!$110:$110,'Vendor Deatail General'!$111:$111,'Vendor Deatail General'!$112:$112,'Vendor Deatail General'!$113:$113,'Vendor Deatail General'!$114:$114,'Vendor Deatail General'!$115:$115,'Vendor Deatail General'!$116:$116,'Vendor Deatail General'!$117:$117,'Vendor Deatail General'!$118:$118,'Vendor Deatail General'!$119:$119,'Vendor Deatail General'!$120:$120,'Vendor Deatail General'!$121:$121,'Vendor Deatail General'!$122:$122,'Vendor Deatail General'!$123:$123,'Vendor Deatail General'!$124:$124</definedName>
    <definedName name="QB_DATA_6" localSheetId="4" hidden="1">'Vendor Deatail General'!$125:$125,'Vendor Deatail General'!$126:$126,'Vendor Deatail General'!$127:$127,'Vendor Deatail General'!$128:$128,'Vendor Deatail General'!$129:$129,'Vendor Deatail General'!$130:$130,'Vendor Deatail General'!$131:$131,'Vendor Deatail General'!$132:$132,'Vendor Deatail General'!$133:$133,'Vendor Deatail General'!$134:$134,'Vendor Deatail General'!$135:$135,'Vendor Deatail General'!$136:$136,'Vendor Deatail General'!$137:$137,'Vendor Deatail General'!$138:$138,'Vendor Deatail General'!$139:$139,'Vendor Deatail General'!$142:$142</definedName>
    <definedName name="QB_DATA_7" localSheetId="4" hidden="1">'Vendor Deatail General'!$145:$145,'Vendor Deatail General'!$148:$148,'Vendor Deatail General'!$151:$151,'Vendor Deatail General'!$152:$152,'Vendor Deatail General'!$153:$153,'Vendor Deatail General'!$154:$154,'Vendor Deatail General'!$155:$155,'Vendor Deatail General'!$156:$156,'Vendor Deatail General'!$157:$157,'Vendor Deatail General'!$158:$158,'Vendor Deatail General'!$159:$159,'Vendor Deatail General'!$160:$160,'Vendor Deatail General'!$161:$161,'Vendor Deatail General'!$162:$162,'Vendor Deatail General'!$163:$163,'Vendor Deatail General'!$164:$164</definedName>
    <definedName name="QB_DATA_8" localSheetId="4" hidden="1">'Vendor Deatail General'!$165:$165,'Vendor Deatail General'!$166:$166,'Vendor Deatail General'!$169:$169,'Vendor Deatail General'!$172:$172,'Vendor Deatail General'!$175:$175,'Vendor Deatail General'!$176:$176,'Vendor Deatail General'!$179:$179,'Vendor Deatail General'!$182:$182,'Vendor Deatail General'!$183:$183,'Vendor Deatail General'!$184:$184,'Vendor Deatail General'!$185:$185,'Vendor Deatail General'!$188:$188,'Vendor Deatail General'!$191:$191,'Vendor Deatail General'!$194:$194,'Vendor Deatail General'!$197:$197,'Vendor Deatail General'!$198:$198</definedName>
    <definedName name="QB_DATA_9" localSheetId="4" hidden="1">'Vendor Deatail General'!$199:$199,'Vendor Deatail General'!$200:$200,'Vendor Deatail General'!$201:$201,'Vendor Deatail General'!$202:$202,'Vendor Deatail General'!$203:$203,'Vendor Deatail General'!$204:$204,'Vendor Deatail General'!$205:$205,'Vendor Deatail General'!$206:$206,'Vendor Deatail General'!$207:$207,'Vendor Deatail General'!$208:$208,'Vendor Deatail General'!$209:$209,'Vendor Deatail General'!$210:$210,'Vendor Deatail General'!$211:$211,'Vendor Deatail General'!$212:$212,'Vendor Deatail General'!$213:$213,'Vendor Deatail General'!$216:$216</definedName>
    <definedName name="QB_FORMULA_0" localSheetId="2" hidden="1">'Balance Sheet General'!$F$8,'Balance Sheet General'!$F$9,'Balance Sheet General'!$F$10,'Balance Sheet General'!$F$11,'Balance Sheet General'!$F$17,'Balance Sheet General'!$F$22,'Balance Sheet General'!$F$23,'Balance Sheet General'!$F$24,'Balance Sheet General'!$F$28,'Balance Sheet General'!$F$29</definedName>
    <definedName name="QB_FORMULA_0" localSheetId="3" hidden="1">'Fire Balance Sheet'!$F$8,'Fire Balance Sheet'!$F$9,'Fire Balance Sheet'!$F$10,'Fire Balance Sheet'!$F$11,'Fire Balance Sheet'!$F$16,'Fire Balance Sheet'!$F$17</definedName>
    <definedName name="QB_FORMULA_0" localSheetId="1" hidden="1">'Fire Vendor Detail'!$U$3,'Fire Vendor Detail'!$S$4,'Fire Vendor Detail'!$U$4,'Fire Vendor Detail'!$U$6,'Fire Vendor Detail'!$S$7,'Fire Vendor Detail'!$U$7,'Fire Vendor Detail'!$S$8,'Fire Vendor Detail'!$U$8</definedName>
    <definedName name="QB_FORMULA_0" localSheetId="10" hidden="1">'Payroll Balance Sheet'!$G$14,'Payroll Balance Sheet'!$G$16,'Payroll Balance Sheet'!$G$20,'Payroll Balance Sheet'!$G$22,'Payroll Balance Sheet'!$G$23,'Payroll Balance Sheet'!$G$31,'Payroll Balance Sheet'!$G$34,'Payroll Balance Sheet'!$G$35,'Payroll Balance Sheet'!$G$41,'Payroll Balance Sheet'!$G$47,'Payroll Balance Sheet'!$G$48,'Payroll Balance Sheet'!$G$49,'Payroll Balance Sheet'!$G$50,'Payroll Balance Sheet'!$G$55,'Payroll Balance Sheet'!$G$56</definedName>
    <definedName name="QB_FORMULA_0" localSheetId="9" hidden="1">'Payroll Vendor Detail '!$U$3,'Payroll Vendor Detail '!$U$4,'Payroll Vendor Detail '!$U$5,'Payroll Vendor Detail '!$U$6,'Payroll Vendor Detail '!$S$7,'Payroll Vendor Detail '!$U$7,'Payroll Vendor Detail '!$U$9,'Payroll Vendor Detail '!$U$10,'Payroll Vendor Detail '!$U$11,'Payroll Vendor Detail '!$U$12,'Payroll Vendor Detail '!$U$13,'Payroll Vendor Detail '!$S$14,'Payroll Vendor Detail '!$U$14,'Payroll Vendor Detail '!$U$16,'Payroll Vendor Detail '!$U$17,'Payroll Vendor Detail '!$S$18</definedName>
    <definedName name="QB_FORMULA_0" localSheetId="8" hidden="1">'Police Balance Sheet'!$F$15,'Police Balance Sheet'!$F$16,'Police Balance Sheet'!$F$17,'Police Balance Sheet'!$F$18,'Police Balance Sheet'!$F$24,'Police Balance Sheet'!$F$25</definedName>
    <definedName name="QB_FORMULA_0" localSheetId="7" hidden="1">'Police Vendor Detail'!$U$3,'Police Vendor Detail'!$S$4,'Police Vendor Detail'!$U$4,'Police Vendor Detail'!$U$6,'Police Vendor Detail'!$U$7,'Police Vendor Detail'!$S$8,'Police Vendor Detail'!$U$8,'Police Vendor Detail'!$U$10,'Police Vendor Detail'!$S$11,'Police Vendor Detail'!$U$11,'Police Vendor Detail'!$U$13,'Police Vendor Detail'!$S$14,'Police Vendor Detail'!$U$14,'Police Vendor Detail'!$U$16,'Police Vendor Detail'!$U$17,'Police Vendor Detail'!$S$18</definedName>
    <definedName name="QB_FORMULA_0" localSheetId="6" hidden="1">'Street Balance Sheet'!$F$8,'Street Balance Sheet'!$F$9,'Street Balance Sheet'!$F$10,'Street Balance Sheet'!$F$16,'Street Balance Sheet'!$F$17,'Street Balance Sheet'!$F$18,'Street Balance Sheet'!$F$23,'Street Balance Sheet'!$F$24</definedName>
    <definedName name="QB_FORMULA_0" localSheetId="5" hidden="1">'Street Vendor Detail'!$U$3,'Street Vendor Detail'!$U$4,'Street Vendor Detail'!$U$5,'Street Vendor Detail'!$U$6,'Street Vendor Detail'!$U$7,'Street Vendor Detail'!$S$8,'Street Vendor Detail'!$U$8,'Street Vendor Detail'!$U$10,'Street Vendor Detail'!$S$11,'Street Vendor Detail'!$U$11,'Street Vendor Detail'!$U$13,'Street Vendor Detail'!$U$14,'Street Vendor Detail'!$U$15,'Street Vendor Detail'!$S$16,'Street Vendor Detail'!$U$16,'Street Vendor Detail'!$U$18</definedName>
    <definedName name="QB_FORMULA_0" localSheetId="4" hidden="1">'Vendor Deatail General'!$U$3,'Vendor Deatail General'!$U$4,'Vendor Deatail General'!$U$5,'Vendor Deatail General'!$S$6,'Vendor Deatail General'!$U$6,'Vendor Deatail General'!$U$8,'Vendor Deatail General'!$U$9,'Vendor Deatail General'!$S$10,'Vendor Deatail General'!$U$10,'Vendor Deatail General'!$U$12,'Vendor Deatail General'!$U$13,'Vendor Deatail General'!$U$14,'Vendor Deatail General'!$U$15,'Vendor Deatail General'!$U$16,'Vendor Deatail General'!$S$17,'Vendor Deatail General'!$U$17</definedName>
    <definedName name="QB_FORMULA_1" localSheetId="9" hidden="1">'Payroll Vendor Detail '!$U$18,'Payroll Vendor Detail '!$U$20,'Payroll Vendor Detail '!$S$21,'Payroll Vendor Detail '!$U$21,'Payroll Vendor Detail '!$U$23,'Payroll Vendor Detail '!$U$24,'Payroll Vendor Detail '!$U$25,'Payroll Vendor Detail '!$S$26,'Payroll Vendor Detail '!$U$26,'Payroll Vendor Detail '!$U$28,'Payroll Vendor Detail '!$U$29,'Payroll Vendor Detail '!$U$30,'Payroll Vendor Detail '!$U$31,'Payroll Vendor Detail '!$U$32,'Payroll Vendor Detail '!$S$33,'Payroll Vendor Detail '!$U$33</definedName>
    <definedName name="QB_FORMULA_1" localSheetId="7" hidden="1">'Police Vendor Detail'!$U$18,'Police Vendor Detail'!$U$20,'Police Vendor Detail'!$U$21,'Police Vendor Detail'!$U$22,'Police Vendor Detail'!$U$23,'Police Vendor Detail'!$U$24,'Police Vendor Detail'!$U$25,'Police Vendor Detail'!$U$26,'Police Vendor Detail'!$U$27,'Police Vendor Detail'!$U$28,'Police Vendor Detail'!$U$29,'Police Vendor Detail'!$U$30,'Police Vendor Detail'!$U$31,'Police Vendor Detail'!$U$32,'Police Vendor Detail'!$U$33,'Police Vendor Detail'!$U$34</definedName>
    <definedName name="QB_FORMULA_1" localSheetId="5" hidden="1">'Street Vendor Detail'!$S$19,'Street Vendor Detail'!$U$19,'Street Vendor Detail'!$S$20,'Street Vendor Detail'!$U$20</definedName>
    <definedName name="QB_FORMULA_1" localSheetId="4" hidden="1">'Vendor Deatail General'!$U$19,'Vendor Deatail General'!$U$20,'Vendor Deatail General'!$S$21,'Vendor Deatail General'!$U$21,'Vendor Deatail General'!$U$23,'Vendor Deatail General'!$U$24,'Vendor Deatail General'!$S$25,'Vendor Deatail General'!$U$25,'Vendor Deatail General'!$U$27,'Vendor Deatail General'!$S$28,'Vendor Deatail General'!$U$28,'Vendor Deatail General'!$U$30,'Vendor Deatail General'!$S$31,'Vendor Deatail General'!$U$31,'Vendor Deatail General'!$U$33,'Vendor Deatail General'!$U$34</definedName>
    <definedName name="QB_FORMULA_10" localSheetId="4" hidden="1">'Vendor Deatail General'!$U$163,'Vendor Deatail General'!$U$164,'Vendor Deatail General'!$U$165,'Vendor Deatail General'!$U$166,'Vendor Deatail General'!$S$167,'Vendor Deatail General'!$U$167,'Vendor Deatail General'!$U$169,'Vendor Deatail General'!$S$170,'Vendor Deatail General'!$U$170,'Vendor Deatail General'!$U$172,'Vendor Deatail General'!$S$173,'Vendor Deatail General'!$U$173,'Vendor Deatail General'!$U$175,'Vendor Deatail General'!$U$176,'Vendor Deatail General'!$S$177,'Vendor Deatail General'!$U$177</definedName>
    <definedName name="QB_FORMULA_11" localSheetId="4" hidden="1">'Vendor Deatail General'!$U$179,'Vendor Deatail General'!$S$180,'Vendor Deatail General'!$U$180,'Vendor Deatail General'!$U$182,'Vendor Deatail General'!$U$183,'Vendor Deatail General'!$U$184,'Vendor Deatail General'!$U$185,'Vendor Deatail General'!$S$186,'Vendor Deatail General'!$U$186,'Vendor Deatail General'!$U$188,'Vendor Deatail General'!$S$189,'Vendor Deatail General'!$U$189,'Vendor Deatail General'!$U$191,'Vendor Deatail General'!$S$192,'Vendor Deatail General'!$U$192,'Vendor Deatail General'!$U$194</definedName>
    <definedName name="QB_FORMULA_12" localSheetId="4" hidden="1">'Vendor Deatail General'!$S$195,'Vendor Deatail General'!$U$195,'Vendor Deatail General'!$U$197,'Vendor Deatail General'!$U$198,'Vendor Deatail General'!$U$199,'Vendor Deatail General'!$U$200,'Vendor Deatail General'!$U$201,'Vendor Deatail General'!$U$202,'Vendor Deatail General'!$U$203,'Vendor Deatail General'!$U$204,'Vendor Deatail General'!$U$205,'Vendor Deatail General'!$U$206,'Vendor Deatail General'!$U$207,'Vendor Deatail General'!$U$208,'Vendor Deatail General'!$U$209,'Vendor Deatail General'!$U$210</definedName>
    <definedName name="QB_FORMULA_13" localSheetId="4" hidden="1">'Vendor Deatail General'!$U$211,'Vendor Deatail General'!$U$212,'Vendor Deatail General'!$U$213,'Vendor Deatail General'!$S$214,'Vendor Deatail General'!$U$214,'Vendor Deatail General'!$U$216,'Vendor Deatail General'!$U$217,'Vendor Deatail General'!$S$218,'Vendor Deatail General'!$U$218,'Vendor Deatail General'!$U$220,'Vendor Deatail General'!$U$221,'Vendor Deatail General'!$S$222,'Vendor Deatail General'!$U$222,'Vendor Deatail General'!$U$224,'Vendor Deatail General'!$U$225,'Vendor Deatail General'!$U$226</definedName>
    <definedName name="QB_FORMULA_14" localSheetId="4" hidden="1">'Vendor Deatail General'!$U$227,'Vendor Deatail General'!$U$228,'Vendor Deatail General'!$U$229,'Vendor Deatail General'!$S$230,'Vendor Deatail General'!$U$230,'Vendor Deatail General'!$U$232,'Vendor Deatail General'!$U$233,'Vendor Deatail General'!$S$234,'Vendor Deatail General'!$U$234,'Vendor Deatail General'!$U$236,'Vendor Deatail General'!$U$237,'Vendor Deatail General'!$U$238,'Vendor Deatail General'!$U$239,'Vendor Deatail General'!$U$240,'Vendor Deatail General'!$U$241,'Vendor Deatail General'!$U$242</definedName>
    <definedName name="QB_FORMULA_15" localSheetId="4" hidden="1">'Vendor Deatail General'!$U$243,'Vendor Deatail General'!$U$244,'Vendor Deatail General'!$U$245,'Vendor Deatail General'!$U$246,'Vendor Deatail General'!$U$247,'Vendor Deatail General'!$S$248,'Vendor Deatail General'!$U$248,'Vendor Deatail General'!$U$250,'Vendor Deatail General'!$U$251,'Vendor Deatail General'!$S$252,'Vendor Deatail General'!$U$252,'Vendor Deatail General'!$U$254,'Vendor Deatail General'!$U$255,'Vendor Deatail General'!$U$256,'Vendor Deatail General'!$S$257,'Vendor Deatail General'!$U$257</definedName>
    <definedName name="QB_FORMULA_16" localSheetId="4" hidden="1">'Vendor Deatail General'!$U$259,'Vendor Deatail General'!$S$260,'Vendor Deatail General'!$U$260,'Vendor Deatail General'!$U$262,'Vendor Deatail General'!$S$263,'Vendor Deatail General'!$U$263,'Vendor Deatail General'!$U$265,'Vendor Deatail General'!$S$266,'Vendor Deatail General'!$U$266,'Vendor Deatail General'!$U$268,'Vendor Deatail General'!$U$269,'Vendor Deatail General'!$U$270,'Vendor Deatail General'!$U$271,'Vendor Deatail General'!$U$272,'Vendor Deatail General'!$U$273,'Vendor Deatail General'!$U$274</definedName>
    <definedName name="QB_FORMULA_17" localSheetId="4" hidden="1">'Vendor Deatail General'!$U$275,'Vendor Deatail General'!$U$276,'Vendor Deatail General'!$S$277,'Vendor Deatail General'!$U$277,'Vendor Deatail General'!$U$279,'Vendor Deatail General'!$S$280,'Vendor Deatail General'!$U$280,'Vendor Deatail General'!$U$282,'Vendor Deatail General'!$U$283,'Vendor Deatail General'!$U$284,'Vendor Deatail General'!$U$285,'Vendor Deatail General'!$U$286,'Vendor Deatail General'!$U$287,'Vendor Deatail General'!$U$288,'Vendor Deatail General'!$U$289,'Vendor Deatail General'!$U$290</definedName>
    <definedName name="QB_FORMULA_18" localSheetId="4" hidden="1">'Vendor Deatail General'!$U$291,'Vendor Deatail General'!$U$292,'Vendor Deatail General'!$U$293,'Vendor Deatail General'!$U$294,'Vendor Deatail General'!$U$295,'Vendor Deatail General'!$S$296,'Vendor Deatail General'!$U$296,'Vendor Deatail General'!$U$298,'Vendor Deatail General'!$S$299,'Vendor Deatail General'!$U$299,'Vendor Deatail General'!$U$301,'Vendor Deatail General'!$S$302,'Vendor Deatail General'!$U$302,'Vendor Deatail General'!$U$304,'Vendor Deatail General'!$U$305,'Vendor Deatail General'!$S$306</definedName>
    <definedName name="QB_FORMULA_19" localSheetId="4" hidden="1">'Vendor Deatail General'!$U$306,'Vendor Deatail General'!$U$308,'Vendor Deatail General'!$U$309,'Vendor Deatail General'!$U$310,'Vendor Deatail General'!$U$311,'Vendor Deatail General'!$U$312,'Vendor Deatail General'!$U$313,'Vendor Deatail General'!$U$314,'Vendor Deatail General'!$U$315,'Vendor Deatail General'!$U$316,'Vendor Deatail General'!$U$317,'Vendor Deatail General'!$U$318,'Vendor Deatail General'!$U$319,'Vendor Deatail General'!$U$320,'Vendor Deatail General'!$U$321,'Vendor Deatail General'!$U$322</definedName>
    <definedName name="QB_FORMULA_2" localSheetId="9" hidden="1">'Payroll Vendor Detail '!$U$35,'Payroll Vendor Detail '!$U$36,'Payroll Vendor Detail '!$U$37,'Payroll Vendor Detail '!$U$38,'Payroll Vendor Detail '!$U$39,'Payroll Vendor Detail '!$U$40,'Payroll Vendor Detail '!$U$41,'Payroll Vendor Detail '!$U$42,'Payroll Vendor Detail '!$U$43,'Payroll Vendor Detail '!$U$44,'Payroll Vendor Detail '!$U$45,'Payroll Vendor Detail '!$U$46,'Payroll Vendor Detail '!$U$47,'Payroll Vendor Detail '!$U$48,'Payroll Vendor Detail '!$U$49,'Payroll Vendor Detail '!$U$50</definedName>
    <definedName name="QB_FORMULA_2" localSheetId="7" hidden="1">'Police Vendor Detail'!$U$35,'Police Vendor Detail'!$U$36,'Police Vendor Detail'!$U$37,'Police Vendor Detail'!$U$38,'Police Vendor Detail'!$U$39,'Police Vendor Detail'!$U$40,'Police Vendor Detail'!$U$41,'Police Vendor Detail'!$U$42,'Police Vendor Detail'!$U$43,'Police Vendor Detail'!$U$44,'Police Vendor Detail'!$S$45,'Police Vendor Detail'!$U$45,'Police Vendor Detail'!$U$47,'Police Vendor Detail'!$U$48,'Police Vendor Detail'!$S$49,'Police Vendor Detail'!$U$49</definedName>
    <definedName name="QB_FORMULA_2" localSheetId="4" hidden="1">'Vendor Deatail General'!$S$35,'Vendor Deatail General'!$U$35,'Vendor Deatail General'!$U$37,'Vendor Deatail General'!$U$38,'Vendor Deatail General'!$U$39,'Vendor Deatail General'!$U$40,'Vendor Deatail General'!$U$41,'Vendor Deatail General'!$U$42,'Vendor Deatail General'!$U$43,'Vendor Deatail General'!$U$44,'Vendor Deatail General'!$U$45,'Vendor Deatail General'!$U$46,'Vendor Deatail General'!$U$47,'Vendor Deatail General'!$U$48,'Vendor Deatail General'!$S$49,'Vendor Deatail General'!$U$49</definedName>
    <definedName name="QB_FORMULA_20" localSheetId="4" hidden="1">'Vendor Deatail General'!$U$323,'Vendor Deatail General'!$U$324,'Vendor Deatail General'!$U$325,'Vendor Deatail General'!$U$326,'Vendor Deatail General'!$U$327,'Vendor Deatail General'!$U$328,'Vendor Deatail General'!$U$329,'Vendor Deatail General'!$U$330,'Vendor Deatail General'!$U$331,'Vendor Deatail General'!$U$332,'Vendor Deatail General'!$U$333,'Vendor Deatail General'!$U$334,'Vendor Deatail General'!$U$335,'Vendor Deatail General'!$U$336,'Vendor Deatail General'!$U$337,'Vendor Deatail General'!$U$338</definedName>
    <definedName name="QB_FORMULA_21" localSheetId="4" hidden="1">'Vendor Deatail General'!$S$339,'Vendor Deatail General'!$U$339,'Vendor Deatail General'!$U$341,'Vendor Deatail General'!$S$342,'Vendor Deatail General'!$U$342,'Vendor Deatail General'!$U$344,'Vendor Deatail General'!$U$345,'Vendor Deatail General'!$U$346,'Vendor Deatail General'!$U$347,'Vendor Deatail General'!$U$348,'Vendor Deatail General'!$U$349,'Vendor Deatail General'!$U$350,'Vendor Deatail General'!$U$351,'Vendor Deatail General'!$U$352,'Vendor Deatail General'!$U$353,'Vendor Deatail General'!$U$354</definedName>
    <definedName name="QB_FORMULA_22" localSheetId="4" hidden="1">'Vendor Deatail General'!$S$355,'Vendor Deatail General'!$U$355,'Vendor Deatail General'!$U$357,'Vendor Deatail General'!$S$358,'Vendor Deatail General'!$U$358,'Vendor Deatail General'!$U$360,'Vendor Deatail General'!$U$361,'Vendor Deatail General'!$U$362,'Vendor Deatail General'!$U$363,'Vendor Deatail General'!$U$364,'Vendor Deatail General'!$U$365,'Vendor Deatail General'!$S$366,'Vendor Deatail General'!$U$366,'Vendor Deatail General'!$U$368,'Vendor Deatail General'!$U$369,'Vendor Deatail General'!$U$370</definedName>
    <definedName name="QB_FORMULA_23" localSheetId="4" hidden="1">'Vendor Deatail General'!$U$371,'Vendor Deatail General'!$U$372,'Vendor Deatail General'!$U$373,'Vendor Deatail General'!$U$374,'Vendor Deatail General'!$U$375,'Vendor Deatail General'!$U$376,'Vendor Deatail General'!$U$377,'Vendor Deatail General'!$U$378,'Vendor Deatail General'!$U$379,'Vendor Deatail General'!$S$380,'Vendor Deatail General'!$U$380,'Vendor Deatail General'!$U$382,'Vendor Deatail General'!$S$383,'Vendor Deatail General'!$U$383,'Vendor Deatail General'!$U$385,'Vendor Deatail General'!$S$386</definedName>
    <definedName name="QB_FORMULA_24" localSheetId="4" hidden="1">'Vendor Deatail General'!$U$386,'Vendor Deatail General'!$U$388,'Vendor Deatail General'!$U$389,'Vendor Deatail General'!$U$390,'Vendor Deatail General'!$S$391,'Vendor Deatail General'!$U$391,'Vendor Deatail General'!$U$393,'Vendor Deatail General'!$S$394,'Vendor Deatail General'!$U$394,'Vendor Deatail General'!$U$396,'Vendor Deatail General'!$S$397,'Vendor Deatail General'!$U$397,'Vendor Deatail General'!$U$399,'Vendor Deatail General'!$U$400,'Vendor Deatail General'!$S$401,'Vendor Deatail General'!$U$401</definedName>
    <definedName name="QB_FORMULA_25" localSheetId="4" hidden="1">'Vendor Deatail General'!$U$403,'Vendor Deatail General'!$U$404,'Vendor Deatail General'!$U$405,'Vendor Deatail General'!$U$406,'Vendor Deatail General'!$U$407,'Vendor Deatail General'!$U$408,'Vendor Deatail General'!$U$409,'Vendor Deatail General'!$U$410,'Vendor Deatail General'!$U$411,'Vendor Deatail General'!$U$412,'Vendor Deatail General'!$U$413,'Vendor Deatail General'!$U$414,'Vendor Deatail General'!$U$415,'Vendor Deatail General'!$U$416,'Vendor Deatail General'!$S$417,'Vendor Deatail General'!$U$417</definedName>
    <definedName name="QB_FORMULA_26" localSheetId="4" hidden="1">'Vendor Deatail General'!$U$419,'Vendor Deatail General'!$U$420,'Vendor Deatail General'!$U$421,'Vendor Deatail General'!$U$422,'Vendor Deatail General'!$S$423,'Vendor Deatail General'!$U$423,'Vendor Deatail General'!$U$425,'Vendor Deatail General'!$S$426,'Vendor Deatail General'!$U$426,'Vendor Deatail General'!$U$428,'Vendor Deatail General'!$U$429,'Vendor Deatail General'!$U$430,'Vendor Deatail General'!$U$431,'Vendor Deatail General'!$U$432,'Vendor Deatail General'!$U$433,'Vendor Deatail General'!$U$434</definedName>
    <definedName name="QB_FORMULA_27" localSheetId="4" hidden="1">'Vendor Deatail General'!$U$435,'Vendor Deatail General'!$U$436,'Vendor Deatail General'!$U$437,'Vendor Deatail General'!$U$438,'Vendor Deatail General'!$U$439,'Vendor Deatail General'!$S$440,'Vendor Deatail General'!$U$440,'Vendor Deatail General'!$U$442,'Vendor Deatail General'!$S$443,'Vendor Deatail General'!$U$443,'Vendor Deatail General'!$U$445,'Vendor Deatail General'!$U$446,'Vendor Deatail General'!$U$447,'Vendor Deatail General'!$U$448,'Vendor Deatail General'!$U$449,'Vendor Deatail General'!$S$450</definedName>
    <definedName name="QB_FORMULA_28" localSheetId="4" hidden="1">'Vendor Deatail General'!$U$450,'Vendor Deatail General'!$U$452,'Vendor Deatail General'!$U$453,'Vendor Deatail General'!$U$454,'Vendor Deatail General'!$U$455,'Vendor Deatail General'!$U$456,'Vendor Deatail General'!$U$457,'Vendor Deatail General'!$U$458,'Vendor Deatail General'!$U$459,'Vendor Deatail General'!$U$460,'Vendor Deatail General'!$U$461,'Vendor Deatail General'!$U$462,'Vendor Deatail General'!$U$463,'Vendor Deatail General'!$U$464,'Vendor Deatail General'!$U$465,'Vendor Deatail General'!$U$466</definedName>
    <definedName name="QB_FORMULA_29" localSheetId="4" hidden="1">'Vendor Deatail General'!$U$467,'Vendor Deatail General'!$U$468,'Vendor Deatail General'!$U$469,'Vendor Deatail General'!$U$470,'Vendor Deatail General'!$U$471,'Vendor Deatail General'!$U$472,'Vendor Deatail General'!$U$473,'Vendor Deatail General'!$U$474,'Vendor Deatail General'!$U$475,'Vendor Deatail General'!$U$476,'Vendor Deatail General'!$U$477,'Vendor Deatail General'!$U$478,'Vendor Deatail General'!$U$479,'Vendor Deatail General'!$U$480,'Vendor Deatail General'!$U$481,'Vendor Deatail General'!$U$482</definedName>
    <definedName name="QB_FORMULA_3" localSheetId="9" hidden="1">'Payroll Vendor Detail '!$U$51,'Payroll Vendor Detail '!$U$52,'Payroll Vendor Detail '!$U$53,'Payroll Vendor Detail '!$U$54,'Payroll Vendor Detail '!$U$55,'Payroll Vendor Detail '!$U$56,'Payroll Vendor Detail '!$U$57,'Payroll Vendor Detail '!$U$58,'Payroll Vendor Detail '!$U$59,'Payroll Vendor Detail '!$U$60,'Payroll Vendor Detail '!$U$61,'Payroll Vendor Detail '!$U$62,'Payroll Vendor Detail '!$U$63,'Payroll Vendor Detail '!$U$64,'Payroll Vendor Detail '!$U$65,'Payroll Vendor Detail '!$U$66</definedName>
    <definedName name="QB_FORMULA_3" localSheetId="7" hidden="1">'Police Vendor Detail'!$U$51,'Police Vendor Detail'!$U$52,'Police Vendor Detail'!$S$53,'Police Vendor Detail'!$U$53,'Police Vendor Detail'!$S$54,'Police Vendor Detail'!$U$54</definedName>
    <definedName name="QB_FORMULA_3" localSheetId="4" hidden="1">'Vendor Deatail General'!$U$51,'Vendor Deatail General'!$U$52,'Vendor Deatail General'!$U$53,'Vendor Deatail General'!$U$54,'Vendor Deatail General'!$U$55,'Vendor Deatail General'!$U$56,'Vendor Deatail General'!$U$57,'Vendor Deatail General'!$U$58,'Vendor Deatail General'!$U$59,'Vendor Deatail General'!$U$60,'Vendor Deatail General'!$U$61,'Vendor Deatail General'!$S$62,'Vendor Deatail General'!$U$62,'Vendor Deatail General'!$U$64,'Vendor Deatail General'!$S$65,'Vendor Deatail General'!$U$65</definedName>
    <definedName name="QB_FORMULA_30" localSheetId="4" hidden="1">'Vendor Deatail General'!$U$483,'Vendor Deatail General'!$U$484,'Vendor Deatail General'!$U$485,'Vendor Deatail General'!$U$486,'Vendor Deatail General'!$U$487,'Vendor Deatail General'!$U$488,'Vendor Deatail General'!$U$489,'Vendor Deatail General'!$U$490,'Vendor Deatail General'!$U$491,'Vendor Deatail General'!$U$492,'Vendor Deatail General'!$U$493,'Vendor Deatail General'!$U$494,'Vendor Deatail General'!$U$495,'Vendor Deatail General'!$U$496,'Vendor Deatail General'!$U$497,'Vendor Deatail General'!$U$498</definedName>
    <definedName name="QB_FORMULA_31" localSheetId="4" hidden="1">'Vendor Deatail General'!$U$499,'Vendor Deatail General'!$U$500,'Vendor Deatail General'!$U$501,'Vendor Deatail General'!$U$502,'Vendor Deatail General'!$U$503,'Vendor Deatail General'!$U$504,'Vendor Deatail General'!$U$505,'Vendor Deatail General'!$U$506,'Vendor Deatail General'!$U$507,'Vendor Deatail General'!$U$508,'Vendor Deatail General'!$U$509,'Vendor Deatail General'!$U$510,'Vendor Deatail General'!$U$511,'Vendor Deatail General'!$U$512,'Vendor Deatail General'!$U$513,'Vendor Deatail General'!$U$514</definedName>
    <definedName name="QB_FORMULA_32" localSheetId="4" hidden="1">'Vendor Deatail General'!$U$515,'Vendor Deatail General'!$U$516,'Vendor Deatail General'!$U$517,'Vendor Deatail General'!$U$518,'Vendor Deatail General'!$U$519,'Vendor Deatail General'!$U$520,'Vendor Deatail General'!$U$521,'Vendor Deatail General'!$U$522,'Vendor Deatail General'!$U$523,'Vendor Deatail General'!$U$524,'Vendor Deatail General'!$U$525,'Vendor Deatail General'!$U$526,'Vendor Deatail General'!$U$527,'Vendor Deatail General'!$U$528,'Vendor Deatail General'!$U$529,'Vendor Deatail General'!$U$530</definedName>
    <definedName name="QB_FORMULA_33" localSheetId="4" hidden="1">'Vendor Deatail General'!$U$531,'Vendor Deatail General'!$U$532,'Vendor Deatail General'!$U$533,'Vendor Deatail General'!$U$534,'Vendor Deatail General'!$U$535,'Vendor Deatail General'!$U$536,'Vendor Deatail General'!$U$537,'Vendor Deatail General'!$U$538,'Vendor Deatail General'!$U$539,'Vendor Deatail General'!$U$540,'Vendor Deatail General'!$U$541,'Vendor Deatail General'!$U$542,'Vendor Deatail General'!$U$543,'Vendor Deatail General'!$U$544,'Vendor Deatail General'!$U$545,'Vendor Deatail General'!$S$546</definedName>
    <definedName name="QB_FORMULA_34" localSheetId="4" hidden="1">'Vendor Deatail General'!$U$546,'Vendor Deatail General'!$U$548,'Vendor Deatail General'!$U$549,'Vendor Deatail General'!$U$550,'Vendor Deatail General'!$U$551,'Vendor Deatail General'!$U$552,'Vendor Deatail General'!$U$553,'Vendor Deatail General'!$U$554,'Vendor Deatail General'!$U$555,'Vendor Deatail General'!$U$556,'Vendor Deatail General'!$U$557,'Vendor Deatail General'!$U$558,'Vendor Deatail General'!$U$559,'Vendor Deatail General'!$S$560,'Vendor Deatail General'!$U$560,'Vendor Deatail General'!$U$562</definedName>
    <definedName name="QB_FORMULA_35" localSheetId="4" hidden="1">'Vendor Deatail General'!$S$563,'Vendor Deatail General'!$U$563,'Vendor Deatail General'!$U$565,'Vendor Deatail General'!$U$566,'Vendor Deatail General'!$S$567,'Vendor Deatail General'!$U$567,'Vendor Deatail General'!$U$569,'Vendor Deatail General'!$S$570,'Vendor Deatail General'!$U$570,'Vendor Deatail General'!$U$572,'Vendor Deatail General'!$U$573,'Vendor Deatail General'!$S$574,'Vendor Deatail General'!$U$574,'Vendor Deatail General'!$U$576,'Vendor Deatail General'!$U$577,'Vendor Deatail General'!$U$578</definedName>
    <definedName name="QB_FORMULA_36" localSheetId="4" hidden="1">'Vendor Deatail General'!$U$579,'Vendor Deatail General'!$U$580,'Vendor Deatail General'!$U$581,'Vendor Deatail General'!$U$582,'Vendor Deatail General'!$U$583,'Vendor Deatail General'!$U$584,'Vendor Deatail General'!$U$585,'Vendor Deatail General'!$U$586,'Vendor Deatail General'!$U$587,'Vendor Deatail General'!$S$588,'Vendor Deatail General'!$U$588,'Vendor Deatail General'!$U$590,'Vendor Deatail General'!$S$591,'Vendor Deatail General'!$U$591,'Vendor Deatail General'!$U$593,'Vendor Deatail General'!$U$594</definedName>
    <definedName name="QB_FORMULA_37" localSheetId="4" hidden="1">'Vendor Deatail General'!$U$595,'Vendor Deatail General'!$U$596,'Vendor Deatail General'!$U$597,'Vendor Deatail General'!$U$598,'Vendor Deatail General'!$U$599,'Vendor Deatail General'!$U$600,'Vendor Deatail General'!$U$601,'Vendor Deatail General'!$U$602,'Vendor Deatail General'!$U$603,'Vendor Deatail General'!$U$604,'Vendor Deatail General'!$U$605,'Vendor Deatail General'!$S$606,'Vendor Deatail General'!$U$606,'Vendor Deatail General'!$U$608,'Vendor Deatail General'!$S$609,'Vendor Deatail General'!$U$609</definedName>
    <definedName name="QB_FORMULA_38" localSheetId="4" hidden="1">'Vendor Deatail General'!$U$611,'Vendor Deatail General'!$U$612,'Vendor Deatail General'!$U$613,'Vendor Deatail General'!$U$614,'Vendor Deatail General'!$U$615,'Vendor Deatail General'!$U$616,'Vendor Deatail General'!$U$617,'Vendor Deatail General'!$U$618,'Vendor Deatail General'!$U$619,'Vendor Deatail General'!$U$620,'Vendor Deatail General'!$U$621,'Vendor Deatail General'!$U$622,'Vendor Deatail General'!$U$623,'Vendor Deatail General'!$U$624,'Vendor Deatail General'!$U$625,'Vendor Deatail General'!$U$626</definedName>
    <definedName name="QB_FORMULA_39" localSheetId="4" hidden="1">'Vendor Deatail General'!$U$627,'Vendor Deatail General'!$U$628,'Vendor Deatail General'!$U$629,'Vendor Deatail General'!$U$630,'Vendor Deatail General'!$U$631,'Vendor Deatail General'!$U$632,'Vendor Deatail General'!$U$633,'Vendor Deatail General'!$U$634,'Vendor Deatail General'!$U$635,'Vendor Deatail General'!$U$636,'Vendor Deatail General'!$U$637,'Vendor Deatail General'!$U$638,'Vendor Deatail General'!$U$639,'Vendor Deatail General'!$U$640,'Vendor Deatail General'!$U$641,'Vendor Deatail General'!$U$642</definedName>
    <definedName name="QB_FORMULA_4" localSheetId="9" hidden="1">'Payroll Vendor Detail '!$U$67,'Payroll Vendor Detail '!$U$68,'Payroll Vendor Detail '!$U$69,'Payroll Vendor Detail '!$U$70,'Payroll Vendor Detail '!$U$71,'Payroll Vendor Detail '!$U$72,'Payroll Vendor Detail '!$U$73,'Payroll Vendor Detail '!$U$74,'Payroll Vendor Detail '!$U$75,'Payroll Vendor Detail '!$U$76,'Payroll Vendor Detail '!$U$77,'Payroll Vendor Detail '!$U$78,'Payroll Vendor Detail '!$U$79,'Payroll Vendor Detail '!$U$80,'Payroll Vendor Detail '!$U$81,'Payroll Vendor Detail '!$U$82</definedName>
    <definedName name="QB_FORMULA_4" localSheetId="4" hidden="1">'Vendor Deatail General'!$U$67,'Vendor Deatail General'!$U$68,'Vendor Deatail General'!$U$69,'Vendor Deatail General'!$U$70,'Vendor Deatail General'!$U$71,'Vendor Deatail General'!$U$72,'Vendor Deatail General'!$U$73,'Vendor Deatail General'!$U$74,'Vendor Deatail General'!$U$75,'Vendor Deatail General'!$U$76,'Vendor Deatail General'!$U$77,'Vendor Deatail General'!$U$78,'Vendor Deatail General'!$U$79,'Vendor Deatail General'!$S$80,'Vendor Deatail General'!$U$80,'Vendor Deatail General'!$U$82</definedName>
    <definedName name="QB_FORMULA_40" localSheetId="4" hidden="1">'Vendor Deatail General'!$U$643,'Vendor Deatail General'!$U$644,'Vendor Deatail General'!$U$645,'Vendor Deatail General'!$U$646,'Vendor Deatail General'!$U$647,'Vendor Deatail General'!$U$648,'Vendor Deatail General'!$U$649,'Vendor Deatail General'!$U$650,'Vendor Deatail General'!$U$651,'Vendor Deatail General'!$U$652,'Vendor Deatail General'!$U$653,'Vendor Deatail General'!$U$654,'Vendor Deatail General'!$S$655,'Vendor Deatail General'!$U$655,'Vendor Deatail General'!$U$657,'Vendor Deatail General'!$U$658</definedName>
    <definedName name="QB_FORMULA_41" localSheetId="4" hidden="1">'Vendor Deatail General'!$U$659,'Vendor Deatail General'!$U$660,'Vendor Deatail General'!$U$661,'Vendor Deatail General'!$U$662,'Vendor Deatail General'!$U$663,'Vendor Deatail General'!$U$664,'Vendor Deatail General'!$U$665,'Vendor Deatail General'!$U$666,'Vendor Deatail General'!$U$667,'Vendor Deatail General'!$S$668,'Vendor Deatail General'!$U$668,'Vendor Deatail General'!$U$670,'Vendor Deatail General'!$S$671,'Vendor Deatail General'!$U$671,'Vendor Deatail General'!$U$673,'Vendor Deatail General'!$S$674</definedName>
    <definedName name="QB_FORMULA_42" localSheetId="4" hidden="1">'Vendor Deatail General'!$U$674,'Vendor Deatail General'!$U$676,'Vendor Deatail General'!$U$677,'Vendor Deatail General'!$U$678,'Vendor Deatail General'!$U$679,'Vendor Deatail General'!$U$680,'Vendor Deatail General'!$S$681,'Vendor Deatail General'!$U$681,'Vendor Deatail General'!$U$683,'Vendor Deatail General'!$U$684,'Vendor Deatail General'!$U$685,'Vendor Deatail General'!$U$686,'Vendor Deatail General'!$S$687,'Vendor Deatail General'!$U$687,'Vendor Deatail General'!$U$689,'Vendor Deatail General'!$U$690</definedName>
    <definedName name="QB_FORMULA_43" localSheetId="4" hidden="1">'Vendor Deatail General'!$U$691,'Vendor Deatail General'!$U$692,'Vendor Deatail General'!$U$693,'Vendor Deatail General'!$U$694,'Vendor Deatail General'!$U$695,'Vendor Deatail General'!$U$696,'Vendor Deatail General'!$U$697,'Vendor Deatail General'!$U$698,'Vendor Deatail General'!$U$699,'Vendor Deatail General'!$U$700,'Vendor Deatail General'!$U$701,'Vendor Deatail General'!$U$702,'Vendor Deatail General'!$U$703,'Vendor Deatail General'!$U$704,'Vendor Deatail General'!$U$705,'Vendor Deatail General'!$U$706</definedName>
    <definedName name="QB_FORMULA_44" localSheetId="4" hidden="1">'Vendor Deatail General'!$U$707,'Vendor Deatail General'!$U$708,'Vendor Deatail General'!$U$709,'Vendor Deatail General'!$U$710,'Vendor Deatail General'!$U$711,'Vendor Deatail General'!$U$712,'Vendor Deatail General'!$U$713,'Vendor Deatail General'!$U$714,'Vendor Deatail General'!$U$715,'Vendor Deatail General'!$U$716,'Vendor Deatail General'!$U$717,'Vendor Deatail General'!$U$718,'Vendor Deatail General'!$U$719,'Vendor Deatail General'!$U$720,'Vendor Deatail General'!$U$721,'Vendor Deatail General'!$U$722</definedName>
    <definedName name="QB_FORMULA_45" localSheetId="4" hidden="1">'Vendor Deatail General'!$U$723,'Vendor Deatail General'!$U$724,'Vendor Deatail General'!$U$725,'Vendor Deatail General'!$U$726,'Vendor Deatail General'!$U$727,'Vendor Deatail General'!$U$728,'Vendor Deatail General'!$U$729,'Vendor Deatail General'!$U$730,'Vendor Deatail General'!$U$731,'Vendor Deatail General'!$U$732,'Vendor Deatail General'!$U$733,'Vendor Deatail General'!$U$734,'Vendor Deatail General'!$U$735,'Vendor Deatail General'!$U$736,'Vendor Deatail General'!$U$737,'Vendor Deatail General'!$U$738</definedName>
    <definedName name="QB_FORMULA_46" localSheetId="4" hidden="1">'Vendor Deatail General'!$U$739,'Vendor Deatail General'!$U$740,'Vendor Deatail General'!$U$741,'Vendor Deatail General'!$U$742,'Vendor Deatail General'!$U$743,'Vendor Deatail General'!$S$744,'Vendor Deatail General'!$U$744,'Vendor Deatail General'!$U$746,'Vendor Deatail General'!$S$747,'Vendor Deatail General'!$U$747,'Vendor Deatail General'!$U$749,'Vendor Deatail General'!$S$750,'Vendor Deatail General'!$U$750,'Vendor Deatail General'!$U$752,'Vendor Deatail General'!$S$753,'Vendor Deatail General'!$U$753</definedName>
    <definedName name="QB_FORMULA_47" localSheetId="4" hidden="1">'Vendor Deatail General'!$U$755,'Vendor Deatail General'!$U$756,'Vendor Deatail General'!$U$757,'Vendor Deatail General'!$U$758,'Vendor Deatail General'!$U$759,'Vendor Deatail General'!$U$760,'Vendor Deatail General'!$U$761,'Vendor Deatail General'!$U$762,'Vendor Deatail General'!$U$763,'Vendor Deatail General'!$U$764,'Vendor Deatail General'!$U$765,'Vendor Deatail General'!$U$766,'Vendor Deatail General'!$S$767,'Vendor Deatail General'!$U$767,'Vendor Deatail General'!$U$769,'Vendor Deatail General'!$U$770</definedName>
    <definedName name="QB_FORMULA_48" localSheetId="4" hidden="1">'Vendor Deatail General'!$U$771,'Vendor Deatail General'!$U$772,'Vendor Deatail General'!$U$773,'Vendor Deatail General'!$U$774,'Vendor Deatail General'!$U$775,'Vendor Deatail General'!$U$776,'Vendor Deatail General'!$U$777,'Vendor Deatail General'!$U$778,'Vendor Deatail General'!$U$779,'Vendor Deatail General'!$U$780,'Vendor Deatail General'!$U$781,'Vendor Deatail General'!$U$782,'Vendor Deatail General'!$U$783,'Vendor Deatail General'!$U$784,'Vendor Deatail General'!$U$785,'Vendor Deatail General'!$U$786</definedName>
    <definedName name="QB_FORMULA_49" localSheetId="4" hidden="1">'Vendor Deatail General'!$U$787,'Vendor Deatail General'!$U$788,'Vendor Deatail General'!$U$789,'Vendor Deatail General'!$U$790,'Vendor Deatail General'!$S$791,'Vendor Deatail General'!$U$791,'Vendor Deatail General'!$U$793,'Vendor Deatail General'!$U$794,'Vendor Deatail General'!$U$795,'Vendor Deatail General'!$U$796,'Vendor Deatail General'!$U$797,'Vendor Deatail General'!$U$798,'Vendor Deatail General'!$U$799,'Vendor Deatail General'!$U$800,'Vendor Deatail General'!$U$801,'Vendor Deatail General'!$U$802</definedName>
    <definedName name="QB_FORMULA_5" localSheetId="9" hidden="1">'Payroll Vendor Detail '!$U$83,'Payroll Vendor Detail '!$U$84,'Payroll Vendor Detail '!$U$85,'Payroll Vendor Detail '!$U$86,'Payroll Vendor Detail '!$U$87,'Payroll Vendor Detail '!$U$88,'Payroll Vendor Detail '!$U$89,'Payroll Vendor Detail '!$U$90,'Payroll Vendor Detail '!$U$91,'Payroll Vendor Detail '!$U$92,'Payroll Vendor Detail '!$U$93,'Payroll Vendor Detail '!$U$94,'Payroll Vendor Detail '!$U$95,'Payroll Vendor Detail '!$U$96,'Payroll Vendor Detail '!$U$97,'Payroll Vendor Detail '!$U$98</definedName>
    <definedName name="QB_FORMULA_5" localSheetId="4" hidden="1">'Vendor Deatail General'!$U$83,'Vendor Deatail General'!$U$84,'Vendor Deatail General'!$S$85,'Vendor Deatail General'!$U$85,'Vendor Deatail General'!$U$87,'Vendor Deatail General'!$U$88,'Vendor Deatail General'!$U$89,'Vendor Deatail General'!$U$90,'Vendor Deatail General'!$U$91,'Vendor Deatail General'!$U$92,'Vendor Deatail General'!$U$93,'Vendor Deatail General'!$U$94,'Vendor Deatail General'!$U$95,'Vendor Deatail General'!$U$96,'Vendor Deatail General'!$U$97,'Vendor Deatail General'!$U$98</definedName>
    <definedName name="QB_FORMULA_50" localSheetId="4" hidden="1">'Vendor Deatail General'!$U$803,'Vendor Deatail General'!$S$804,'Vendor Deatail General'!$U$804,'Vendor Deatail General'!$U$806,'Vendor Deatail General'!$U$807,'Vendor Deatail General'!$U$808,'Vendor Deatail General'!$U$809,'Vendor Deatail General'!$U$810,'Vendor Deatail General'!$U$811,'Vendor Deatail General'!$U$812,'Vendor Deatail General'!$U$813,'Vendor Deatail General'!$U$814,'Vendor Deatail General'!$U$815,'Vendor Deatail General'!$U$816,'Vendor Deatail General'!$U$817,'Vendor Deatail General'!$U$818</definedName>
    <definedName name="QB_FORMULA_51" localSheetId="4" hidden="1">'Vendor Deatail General'!$U$819,'Vendor Deatail General'!$U$820,'Vendor Deatail General'!$S$821,'Vendor Deatail General'!$U$821,'Vendor Deatail General'!$U$823,'Vendor Deatail General'!$U$824,'Vendor Deatail General'!$S$825,'Vendor Deatail General'!$U$825,'Vendor Deatail General'!$U$827,'Vendor Deatail General'!$U$828,'Vendor Deatail General'!$U$829,'Vendor Deatail General'!$U$830,'Vendor Deatail General'!$S$831,'Vendor Deatail General'!$U$831,'Vendor Deatail General'!$S$832,'Vendor Deatail General'!$U$832</definedName>
    <definedName name="QB_FORMULA_6" localSheetId="9" hidden="1">'Payroll Vendor Detail '!$U$99,'Payroll Vendor Detail '!$U$100,'Payroll Vendor Detail '!$U$101,'Payroll Vendor Detail '!$U$102,'Payroll Vendor Detail '!$U$103,'Payroll Vendor Detail '!$U$104,'Payroll Vendor Detail '!$U$105,'Payroll Vendor Detail '!$U$106,'Payroll Vendor Detail '!$U$107,'Payroll Vendor Detail '!$U$108,'Payroll Vendor Detail '!$S$109,'Payroll Vendor Detail '!$U$109,'Payroll Vendor Detail '!$S$110,'Payroll Vendor Detail '!$U$110</definedName>
    <definedName name="QB_FORMULA_6" localSheetId="4" hidden="1">'Vendor Deatail General'!$U$99,'Vendor Deatail General'!$U$100,'Vendor Deatail General'!$U$101,'Vendor Deatail General'!$U$102,'Vendor Deatail General'!$U$103,'Vendor Deatail General'!$U$104,'Vendor Deatail General'!$U$105,'Vendor Deatail General'!$U$106,'Vendor Deatail General'!$U$107,'Vendor Deatail General'!$U$108,'Vendor Deatail General'!$U$109,'Vendor Deatail General'!$U$110,'Vendor Deatail General'!$U$111,'Vendor Deatail General'!$U$112,'Vendor Deatail General'!$U$113,'Vendor Deatail General'!$U$114</definedName>
    <definedName name="QB_FORMULA_7" localSheetId="4" hidden="1">'Vendor Deatail General'!$U$115,'Vendor Deatail General'!$U$116,'Vendor Deatail General'!$U$117,'Vendor Deatail General'!$U$118,'Vendor Deatail General'!$U$119,'Vendor Deatail General'!$U$120,'Vendor Deatail General'!$U$121,'Vendor Deatail General'!$U$122,'Vendor Deatail General'!$U$123,'Vendor Deatail General'!$U$124,'Vendor Deatail General'!$U$125,'Vendor Deatail General'!$U$126,'Vendor Deatail General'!$U$127,'Vendor Deatail General'!$U$128,'Vendor Deatail General'!$U$129,'Vendor Deatail General'!$U$130</definedName>
    <definedName name="QB_FORMULA_8" localSheetId="4" hidden="1">'Vendor Deatail General'!$U$131,'Vendor Deatail General'!$U$132,'Vendor Deatail General'!$U$133,'Vendor Deatail General'!$U$134,'Vendor Deatail General'!$U$135,'Vendor Deatail General'!$U$136,'Vendor Deatail General'!$U$137,'Vendor Deatail General'!$U$138,'Vendor Deatail General'!$U$139,'Vendor Deatail General'!$S$140,'Vendor Deatail General'!$U$140,'Vendor Deatail General'!$U$142,'Vendor Deatail General'!$S$143,'Vendor Deatail General'!$U$143,'Vendor Deatail General'!$U$145,'Vendor Deatail General'!$S$146</definedName>
    <definedName name="QB_FORMULA_9" localSheetId="4" hidden="1">'Vendor Deatail General'!$U$146,'Vendor Deatail General'!$U$148,'Vendor Deatail General'!$S$149,'Vendor Deatail General'!$U$149,'Vendor Deatail General'!$U$151,'Vendor Deatail General'!$U$152,'Vendor Deatail General'!$U$153,'Vendor Deatail General'!$U$154,'Vendor Deatail General'!$U$155,'Vendor Deatail General'!$U$156,'Vendor Deatail General'!$U$157,'Vendor Deatail General'!$U$158,'Vendor Deatail General'!$U$159,'Vendor Deatail General'!$U$160,'Vendor Deatail General'!$U$161,'Vendor Deatail General'!$U$162</definedName>
    <definedName name="QB_ROW_1" localSheetId="2" hidden="1">'Balance Sheet General'!$A$2</definedName>
    <definedName name="QB_ROW_1" localSheetId="3" hidden="1">'Fire Balance Sheet'!$A$2</definedName>
    <definedName name="QB_ROW_1" localSheetId="10" hidden="1">'Payroll Balance Sheet'!$A$2</definedName>
    <definedName name="QB_ROW_1" localSheetId="8" hidden="1">'Police Balance Sheet'!$A$2</definedName>
    <definedName name="QB_ROW_1" localSheetId="6" hidden="1">'Street Balance Sheet'!$A$2</definedName>
    <definedName name="QB_ROW_10010" localSheetId="4" hidden="1">'Vendor Deatail General'!$B$826</definedName>
    <definedName name="QB_ROW_10031" localSheetId="2" hidden="1">'Balance Sheet General'!$D$15</definedName>
    <definedName name="QB_ROW_10031" localSheetId="10" hidden="1">'Payroll Balance Sheet'!$D$39</definedName>
    <definedName name="QB_ROW_1010" localSheetId="1" hidden="1">'Fire Vendor Detail'!$B$5</definedName>
    <definedName name="QB_ROW_1011" localSheetId="2" hidden="1">'Balance Sheet General'!$B$3</definedName>
    <definedName name="QB_ROW_1011" localSheetId="3" hidden="1">'Fire Balance Sheet'!$B$3</definedName>
    <definedName name="QB_ROW_1011" localSheetId="10" hidden="1">'Payroll Balance Sheet'!$B$3</definedName>
    <definedName name="QB_ROW_1011" localSheetId="8" hidden="1">'Police Balance Sheet'!$B$3</definedName>
    <definedName name="QB_ROW_1011" localSheetId="6" hidden="1">'Street Balance Sheet'!$B$3</definedName>
    <definedName name="QB_ROW_102010" localSheetId="4" hidden="1">'Vendor Deatail General'!$B$141</definedName>
    <definedName name="QB_ROW_102310" localSheetId="4" hidden="1">'Vendor Deatail General'!$B$143</definedName>
    <definedName name="QB_ROW_103010" localSheetId="4" hidden="1">'Vendor Deatail General'!$B$392</definedName>
    <definedName name="QB_ROW_10310" localSheetId="4" hidden="1">'Vendor Deatail General'!$B$831</definedName>
    <definedName name="QB_ROW_10331" localSheetId="2" hidden="1">'Balance Sheet General'!$D$17</definedName>
    <definedName name="QB_ROW_10331" localSheetId="10" hidden="1">'Payroll Balance Sheet'!$D$41</definedName>
    <definedName name="QB_ROW_103310" localSheetId="4" hidden="1">'Vendor Deatail General'!$B$394</definedName>
    <definedName name="QB_ROW_104010" localSheetId="4" hidden="1">'Vendor Deatail General'!$B$168</definedName>
    <definedName name="QB_ROW_104310" localSheetId="4" hidden="1">'Vendor Deatail General'!$B$170</definedName>
    <definedName name="QB_ROW_105010" localSheetId="4" hidden="1">'Vendor Deatail General'!$B$340</definedName>
    <definedName name="QB_ROW_105310" localSheetId="4" hidden="1">'Vendor Deatail General'!$B$342</definedName>
    <definedName name="QB_ROW_106010" localSheetId="4" hidden="1">'Vendor Deatail General'!$B$144</definedName>
    <definedName name="QB_ROW_106310" localSheetId="4" hidden="1">'Vendor Deatail General'!$B$146</definedName>
    <definedName name="QB_ROW_109010" localSheetId="4" hidden="1">'Vendor Deatail General'!$B$387</definedName>
    <definedName name="QB_ROW_109310" localSheetId="4" hidden="1">'Vendor Deatail General'!$B$391</definedName>
    <definedName name="QB_ROW_11010" localSheetId="4" hidden="1">'Vendor Deatail General'!$B$564</definedName>
    <definedName name="QB_ROW_111010" localSheetId="4" hidden="1">'Vendor Deatail General'!$B$235</definedName>
    <definedName name="QB_ROW_111310" localSheetId="4" hidden="1">'Vendor Deatail General'!$B$248</definedName>
    <definedName name="QB_ROW_112010" localSheetId="4" hidden="1">'Vendor Deatail General'!$B$822</definedName>
    <definedName name="QB_ROW_112310" localSheetId="4" hidden="1">'Vendor Deatail General'!$B$825</definedName>
    <definedName name="QB_ROW_11310" localSheetId="4" hidden="1">'Vendor Deatail General'!$B$567</definedName>
    <definedName name="QB_ROW_114010" localSheetId="4" hidden="1">'Vendor Deatail General'!$B$418</definedName>
    <definedName name="QB_ROW_114310" localSheetId="4" hidden="1">'Vendor Deatail General'!$B$423</definedName>
    <definedName name="QB_ROW_115010" localSheetId="4" hidden="1">'Vendor Deatail General'!$B$29</definedName>
    <definedName name="QB_ROW_115240" localSheetId="2" hidden="1">'Balance Sheet General'!$E$16</definedName>
    <definedName name="QB_ROW_115310" localSheetId="4" hidden="1">'Vendor Deatail General'!$B$31</definedName>
    <definedName name="QB_ROW_118010" localSheetId="4" hidden="1">'Vendor Deatail General'!$B$441</definedName>
    <definedName name="QB_ROW_118310" localSheetId="4" hidden="1">'Vendor Deatail General'!$B$443</definedName>
    <definedName name="QB_ROW_12010" localSheetId="7" hidden="1">'Police Vendor Detail'!$B$50</definedName>
    <definedName name="QB_ROW_12010" localSheetId="4" hidden="1">'Vendor Deatail General'!$B$223</definedName>
    <definedName name="QB_ROW_12031" localSheetId="2" hidden="1">'Balance Sheet General'!$D$18</definedName>
    <definedName name="QB_ROW_12031" localSheetId="10" hidden="1">'Payroll Balance Sheet'!$D$42</definedName>
    <definedName name="QB_ROW_12031" localSheetId="6" hidden="1">'Street Balance Sheet'!$D$14</definedName>
    <definedName name="QB_ROW_121010" localSheetId="4" hidden="1">'Vendor Deatail General'!$B$193</definedName>
    <definedName name="QB_ROW_121310" localSheetId="4" hidden="1">'Vendor Deatail General'!$B$195</definedName>
    <definedName name="QB_ROW_12310" localSheetId="7" hidden="1">'Police Vendor Detail'!$B$53</definedName>
    <definedName name="QB_ROW_12310" localSheetId="4" hidden="1">'Vendor Deatail General'!$B$230</definedName>
    <definedName name="QB_ROW_12331" localSheetId="2" hidden="1">'Balance Sheet General'!$D$22</definedName>
    <definedName name="QB_ROW_12331" localSheetId="10" hidden="1">'Payroll Balance Sheet'!$D$48</definedName>
    <definedName name="QB_ROW_12331" localSheetId="6" hidden="1">'Street Balance Sheet'!$D$16</definedName>
    <definedName name="QB_ROW_124010" localSheetId="4" hidden="1">'Vendor Deatail General'!$B$424</definedName>
    <definedName name="QB_ROW_124310" localSheetId="4" hidden="1">'Vendor Deatail General'!$B$426</definedName>
    <definedName name="QB_ROW_127010" localSheetId="4" hidden="1">'Vendor Deatail General'!$B$253</definedName>
    <definedName name="QB_ROW_127310" localSheetId="4" hidden="1">'Vendor Deatail General'!$B$257</definedName>
    <definedName name="QB_ROW_128010" localSheetId="4" hidden="1">'Vendor Deatail General'!$B$249</definedName>
    <definedName name="QB_ROW_128310" localSheetId="4" hidden="1">'Vendor Deatail General'!$B$252</definedName>
    <definedName name="QB_ROW_13010" localSheetId="5" hidden="1">'Street Vendor Detail'!$B$2</definedName>
    <definedName name="QB_ROW_13010" localSheetId="4" hidden="1">'Vendor Deatail General'!$B$86</definedName>
    <definedName name="QB_ROW_1310" localSheetId="1" hidden="1">'Fire Vendor Detail'!$B$7</definedName>
    <definedName name="QB_ROW_131010" localSheetId="4" hidden="1">'Vendor Deatail General'!$B$181</definedName>
    <definedName name="QB_ROW_1311" localSheetId="2" hidden="1">'Balance Sheet General'!$B$10</definedName>
    <definedName name="QB_ROW_1311" localSheetId="3" hidden="1">'Fire Balance Sheet'!$B$10</definedName>
    <definedName name="QB_ROW_1311" localSheetId="10" hidden="1">'Payroll Balance Sheet'!$B$23</definedName>
    <definedName name="QB_ROW_1311" localSheetId="8" hidden="1">'Police Balance Sheet'!$B$17</definedName>
    <definedName name="QB_ROW_1311" localSheetId="6" hidden="1">'Street Balance Sheet'!$B$9</definedName>
    <definedName name="QB_ROW_131310" localSheetId="4" hidden="1">'Vendor Deatail General'!$B$186</definedName>
    <definedName name="QB_ROW_13310" localSheetId="5" hidden="1">'Street Vendor Detail'!$B$8</definedName>
    <definedName name="QB_ROW_13310" localSheetId="4" hidden="1">'Vendor Deatail General'!$B$140</definedName>
    <definedName name="QB_ROW_1366010" localSheetId="9" hidden="1">'Payroll Vendor Detail '!$B$15</definedName>
    <definedName name="QB_ROW_1366310" localSheetId="9" hidden="1">'Payroll Vendor Detail '!$B$18</definedName>
    <definedName name="QB_ROW_137010" localSheetId="4" hidden="1">'Vendor Deatail General'!$B$384</definedName>
    <definedName name="QB_ROW_137310" localSheetId="4" hidden="1">'Vendor Deatail General'!$B$386</definedName>
    <definedName name="QB_ROW_138010" localSheetId="4" hidden="1">'Vendor Deatail General'!$B$356</definedName>
    <definedName name="QB_ROW_138310" localSheetId="4" hidden="1">'Vendor Deatail General'!$B$358</definedName>
    <definedName name="QB_ROW_139010" localSheetId="4" hidden="1">'Vendor Deatail General'!$B$367</definedName>
    <definedName name="QB_ROW_139310" localSheetId="4" hidden="1">'Vendor Deatail General'!$B$380</definedName>
    <definedName name="QB_ROW_140010" localSheetId="4" hidden="1">'Vendor Deatail General'!$B$748</definedName>
    <definedName name="QB_ROW_14011" localSheetId="2" hidden="1">'Balance Sheet General'!$B$25</definedName>
    <definedName name="QB_ROW_14011" localSheetId="3" hidden="1">'Fire Balance Sheet'!$B$13</definedName>
    <definedName name="QB_ROW_14011" localSheetId="10" hidden="1">'Payroll Balance Sheet'!$B$51</definedName>
    <definedName name="QB_ROW_14011" localSheetId="8" hidden="1">'Police Balance Sheet'!$B$20</definedName>
    <definedName name="QB_ROW_14011" localSheetId="6" hidden="1">'Street Balance Sheet'!$B$19</definedName>
    <definedName name="QB_ROW_140310" localSheetId="4" hidden="1">'Vendor Deatail General'!$B$750</definedName>
    <definedName name="QB_ROW_142240" localSheetId="10" hidden="1">'Payroll Balance Sheet'!$E$40</definedName>
    <definedName name="QB_ROW_14311" localSheetId="2" hidden="1">'Balance Sheet General'!$B$28</definedName>
    <definedName name="QB_ROW_14311" localSheetId="3" hidden="1">'Fire Balance Sheet'!$B$16</definedName>
    <definedName name="QB_ROW_14311" localSheetId="10" hidden="1">'Payroll Balance Sheet'!$B$55</definedName>
    <definedName name="QB_ROW_14311" localSheetId="8" hidden="1">'Police Balance Sheet'!$B$24</definedName>
    <definedName name="QB_ROW_14311" localSheetId="6" hidden="1">'Street Balance Sheet'!$B$23</definedName>
    <definedName name="QB_ROW_144010" localSheetId="4" hidden="1">'Vendor Deatail General'!$B$7</definedName>
    <definedName name="QB_ROW_144310" localSheetId="4" hidden="1">'Vendor Deatail General'!$B$10</definedName>
    <definedName name="QB_ROW_1450010" localSheetId="9" hidden="1">'Payroll Vendor Detail '!$B$34</definedName>
    <definedName name="QB_ROW_1450310" localSheetId="9" hidden="1">'Payroll Vendor Detail '!$B$109</definedName>
    <definedName name="QB_ROW_1452010" localSheetId="9" hidden="1">'Payroll Vendor Detail '!$B$27</definedName>
    <definedName name="QB_ROW_1452310" localSheetId="9" hidden="1">'Payroll Vendor Detail '!$B$33</definedName>
    <definedName name="QB_ROW_150010" localSheetId="4" hidden="1">'Vendor Deatail General'!$B$359</definedName>
    <definedName name="QB_ROW_15010" localSheetId="7" hidden="1">'Police Vendor Detail'!$B$46</definedName>
    <definedName name="QB_ROW_150310" localSheetId="4" hidden="1">'Vendor Deatail General'!$B$366</definedName>
    <definedName name="QB_ROW_151030" localSheetId="10" hidden="1">'Payroll Balance Sheet'!$D$17</definedName>
    <definedName name="QB_ROW_151240" localSheetId="10" hidden="1">'Payroll Balance Sheet'!$E$19</definedName>
    <definedName name="QB_ROW_151330" localSheetId="10" hidden="1">'Payroll Balance Sheet'!$D$20</definedName>
    <definedName name="QB_ROW_15230" localSheetId="10" hidden="1">'Payroll Balance Sheet'!$D$21</definedName>
    <definedName name="QB_ROW_15310" localSheetId="7" hidden="1">'Police Vendor Detail'!$B$49</definedName>
    <definedName name="QB_ROW_157010" localSheetId="4" hidden="1">'Vendor Deatail General'!$B$261</definedName>
    <definedName name="QB_ROW_157310" localSheetId="4" hidden="1">'Vendor Deatail General'!$B$263</definedName>
    <definedName name="QB_ROW_162220" localSheetId="10" hidden="1">'Payroll Balance Sheet'!$C$33</definedName>
    <definedName name="QB_ROW_164010" localSheetId="4" hidden="1">'Vendor Deatail General'!$B$26</definedName>
    <definedName name="QB_ROW_164310" localSheetId="4" hidden="1">'Vendor Deatail General'!$B$28</definedName>
    <definedName name="QB_ROW_166030" localSheetId="10" hidden="1">'Payroll Balance Sheet'!$D$6</definedName>
    <definedName name="QB_ROW_166240" localSheetId="10" hidden="1">'Payroll Balance Sheet'!$E$15</definedName>
    <definedName name="QB_ROW_166330" localSheetId="10" hidden="1">'Payroll Balance Sheet'!$D$16</definedName>
    <definedName name="QB_ROW_17010" localSheetId="4" hidden="1">'Vendor Deatail General'!$B$451</definedName>
    <definedName name="QB_ROW_171010" localSheetId="4" hidden="1">'Vendor Deatail General'!$B$669</definedName>
    <definedName name="QB_ROW_171310" localSheetId="4" hidden="1">'Vendor Deatail General'!$B$671</definedName>
    <definedName name="QB_ROW_17220" localSheetId="10" hidden="1">'Payroll Balance Sheet'!$C$30</definedName>
    <definedName name="QB_ROW_17221" localSheetId="2" hidden="1">'Balance Sheet General'!$C$27</definedName>
    <definedName name="QB_ROW_17221" localSheetId="3" hidden="1">'Fire Balance Sheet'!$C$15</definedName>
    <definedName name="QB_ROW_17221" localSheetId="10" hidden="1">'Payroll Balance Sheet'!$C$54</definedName>
    <definedName name="QB_ROW_17221" localSheetId="8" hidden="1">'Police Balance Sheet'!$C$23</definedName>
    <definedName name="QB_ROW_17221" localSheetId="6" hidden="1">'Street Balance Sheet'!$C$22</definedName>
    <definedName name="QB_ROW_172230" localSheetId="10" hidden="1">'Payroll Balance Sheet'!$D$5</definedName>
    <definedName name="QB_ROW_17310" localSheetId="4" hidden="1">'Vendor Deatail General'!$B$546</definedName>
    <definedName name="QB_ROW_18010" localSheetId="4" hidden="1">'Vendor Deatail General'!$B$36</definedName>
    <definedName name="QB_ROW_181010" localSheetId="4" hidden="1">'Vendor Deatail General'!$B$22</definedName>
    <definedName name="QB_ROW_181310" localSheetId="4" hidden="1">'Vendor Deatail General'!$B$25</definedName>
    <definedName name="QB_ROW_183010" localSheetId="4" hidden="1">'Vendor Deatail General'!$B$18</definedName>
    <definedName name="QB_ROW_18310" localSheetId="4" hidden="1">'Vendor Deatail General'!$B$49</definedName>
    <definedName name="QB_ROW_183310" localSheetId="4" hidden="1">'Vendor Deatail General'!$B$21</definedName>
    <definedName name="QB_ROW_188010" localSheetId="4" hidden="1">'Vendor Deatail General'!$B$278</definedName>
    <definedName name="QB_ROW_188310" localSheetId="4" hidden="1">'Vendor Deatail General'!$B$280</definedName>
    <definedName name="QB_ROW_190010" localSheetId="4" hidden="1">'Vendor Deatail General'!$B$264</definedName>
    <definedName name="QB_ROW_190310" localSheetId="4" hidden="1">'Vendor Deatail General'!$B$266</definedName>
    <definedName name="QB_ROW_192010" localSheetId="4" hidden="1">'Vendor Deatail General'!$B$589</definedName>
    <definedName name="QB_ROW_192310" localSheetId="4" hidden="1">'Vendor Deatail General'!$B$591</definedName>
    <definedName name="QB_ROW_195010" localSheetId="4" hidden="1">'Vendor Deatail General'!$B$607</definedName>
    <definedName name="QB_ROW_195310" localSheetId="4" hidden="1">'Vendor Deatail General'!$B$609</definedName>
    <definedName name="QB_ROW_197010" localSheetId="4" hidden="1">'Vendor Deatail General'!$B$672</definedName>
    <definedName name="QB_ROW_197310" localSheetId="4" hidden="1">'Vendor Deatail General'!$B$674</definedName>
    <definedName name="QB_ROW_198010" localSheetId="4" hidden="1">'Vendor Deatail General'!$B$303</definedName>
    <definedName name="QB_ROW_198310" localSheetId="4" hidden="1">'Vendor Deatail General'!$B$306</definedName>
    <definedName name="QB_ROW_199010" localSheetId="4" hidden="1">'Vendor Deatail General'!$B$219</definedName>
    <definedName name="QB_ROW_199310" localSheetId="4" hidden="1">'Vendor Deatail General'!$B$222</definedName>
    <definedName name="QB_ROW_200010" localSheetId="4" hidden="1">'Vendor Deatail General'!$B$745</definedName>
    <definedName name="QB_ROW_20010" localSheetId="4" hidden="1">'Vendor Deatail General'!$B$281</definedName>
    <definedName name="QB_ROW_200310" localSheetId="4" hidden="1">'Vendor Deatail General'!$B$747</definedName>
    <definedName name="QB_ROW_201010" localSheetId="4" hidden="1">'Vendor Deatail General'!$B$258</definedName>
    <definedName name="QB_ROW_201310" localSheetId="4" hidden="1">'Vendor Deatail General'!$B$260</definedName>
    <definedName name="QB_ROW_202010" localSheetId="4" hidden="1">'Vendor Deatail General'!$B$190</definedName>
    <definedName name="QB_ROW_2021" localSheetId="2" hidden="1">'Balance Sheet General'!$C$4</definedName>
    <definedName name="QB_ROW_2021" localSheetId="3" hidden="1">'Fire Balance Sheet'!$C$4</definedName>
    <definedName name="QB_ROW_2021" localSheetId="10" hidden="1">'Payroll Balance Sheet'!$C$4</definedName>
    <definedName name="QB_ROW_2021" localSheetId="8" hidden="1">'Police Balance Sheet'!$C$4</definedName>
    <definedName name="QB_ROW_2021" localSheetId="6" hidden="1">'Street Balance Sheet'!$C$4</definedName>
    <definedName name="QB_ROW_202310" localSheetId="4" hidden="1">'Vendor Deatail General'!$B$192</definedName>
    <definedName name="QB_ROW_203010" localSheetId="4" hidden="1">'Vendor Deatail General'!$B$187</definedName>
    <definedName name="QB_ROW_20310" localSheetId="4" hidden="1">'Vendor Deatail General'!$B$296</definedName>
    <definedName name="QB_ROW_203310" localSheetId="4" hidden="1">'Vendor Deatail General'!$B$189</definedName>
    <definedName name="QB_ROW_210010" localSheetId="4" hidden="1">'Vendor Deatail General'!$B$147</definedName>
    <definedName name="QB_ROW_210310" localSheetId="4" hidden="1">'Vendor Deatail General'!$B$149</definedName>
    <definedName name="QB_ROW_211010" localSheetId="4" hidden="1">'Vendor Deatail General'!$B$267</definedName>
    <definedName name="QB_ROW_211310" localSheetId="4" hidden="1">'Vendor Deatail General'!$B$277</definedName>
    <definedName name="QB_ROW_219010" localSheetId="4" hidden="1">'Vendor Deatail General'!$B$174</definedName>
    <definedName name="QB_ROW_219310" localSheetId="4" hidden="1">'Vendor Deatail General'!$B$177</definedName>
    <definedName name="QB_ROW_220010" localSheetId="4" hidden="1">'Vendor Deatail General'!$B$32</definedName>
    <definedName name="QB_ROW_220310" localSheetId="4" hidden="1">'Vendor Deatail General'!$B$35</definedName>
    <definedName name="QB_ROW_23010" localSheetId="5" hidden="1">'Street Vendor Detail'!$B$9</definedName>
    <definedName name="QB_ROW_231010" localSheetId="4" hidden="1">'Vendor Deatail General'!$B$297</definedName>
    <definedName name="QB_ROW_231310" localSheetId="4" hidden="1">'Vendor Deatail General'!$B$299</definedName>
    <definedName name="QB_ROW_2321" localSheetId="2" hidden="1">'Balance Sheet General'!$C$9</definedName>
    <definedName name="QB_ROW_2321" localSheetId="3" hidden="1">'Fire Balance Sheet'!$C$9</definedName>
    <definedName name="QB_ROW_2321" localSheetId="10" hidden="1">'Payroll Balance Sheet'!$C$22</definedName>
    <definedName name="QB_ROW_2321" localSheetId="8" hidden="1">'Police Balance Sheet'!$C$16</definedName>
    <definedName name="QB_ROW_2321" localSheetId="6" hidden="1">'Street Balance Sheet'!$C$8</definedName>
    <definedName name="QB_ROW_23310" localSheetId="5" hidden="1">'Street Vendor Detail'!$B$11</definedName>
    <definedName name="QB_ROW_24010" localSheetId="4" hidden="1">'Vendor Deatail General'!$B$307</definedName>
    <definedName name="QB_ROW_24310" localSheetId="4" hidden="1">'Vendor Deatail General'!$B$339</definedName>
    <definedName name="QB_ROW_25010" localSheetId="4" hidden="1">'Vendor Deatail General'!$B$592</definedName>
    <definedName name="QB_ROW_252010" localSheetId="4" hidden="1">'Vendor Deatail General'!$B$395</definedName>
    <definedName name="QB_ROW_25220" localSheetId="2" hidden="1">'Balance Sheet General'!$C$26</definedName>
    <definedName name="QB_ROW_25220" localSheetId="6" hidden="1">'Street Balance Sheet'!$C$21</definedName>
    <definedName name="QB_ROW_252310" localSheetId="4" hidden="1">'Vendor Deatail General'!$B$397</definedName>
    <definedName name="QB_ROW_25310" localSheetId="4" hidden="1">'Vendor Deatail General'!$B$606</definedName>
    <definedName name="QB_ROW_259350" localSheetId="10" hidden="1">'Payroll Balance Sheet'!$F$45</definedName>
    <definedName name="QB_ROW_26010" localSheetId="4" hidden="1">'Vendor Deatail General'!$B$547</definedName>
    <definedName name="QB_ROW_262010" localSheetId="4" hidden="1">'Vendor Deatail General'!$B$561</definedName>
    <definedName name="QB_ROW_262310" localSheetId="4" hidden="1">'Vendor Deatail General'!$B$563</definedName>
    <definedName name="QB_ROW_26310" localSheetId="4" hidden="1">'Vendor Deatail General'!$B$560</definedName>
    <definedName name="QB_ROW_268220" localSheetId="10" hidden="1">'Payroll Balance Sheet'!$C$29</definedName>
    <definedName name="QB_ROW_27010" localSheetId="4" hidden="1">'Vendor Deatail General'!$B$50</definedName>
    <definedName name="QB_ROW_27240" localSheetId="2" hidden="1">'Balance Sheet General'!$E$19</definedName>
    <definedName name="QB_ROW_27310" localSheetId="4" hidden="1">'Vendor Deatail General'!$B$62</definedName>
    <definedName name="QB_ROW_28010" localSheetId="4" hidden="1">'Vendor Deatail General'!$B$805</definedName>
    <definedName name="QB_ROW_28030" localSheetId="2" hidden="1">'Balance Sheet General'!$D$5</definedName>
    <definedName name="QB_ROW_28230" localSheetId="6" hidden="1">'Street Balance Sheet'!$D$7</definedName>
    <definedName name="QB_ROW_28240" localSheetId="2" hidden="1">'Balance Sheet General'!$E$7</definedName>
    <definedName name="QB_ROW_28310" localSheetId="4" hidden="1">'Vendor Deatail General'!$B$821</definedName>
    <definedName name="QB_ROW_28330" localSheetId="2" hidden="1">'Balance Sheet General'!$D$8</definedName>
    <definedName name="QB_ROW_285240" localSheetId="10" hidden="1">'Payroll Balance Sheet'!$E$18</definedName>
    <definedName name="QB_ROW_29010" localSheetId="4" hidden="1">'Vendor Deatail General'!$B$675</definedName>
    <definedName name="QB_ROW_291220" localSheetId="10" hidden="1">'Payroll Balance Sheet'!$C$28</definedName>
    <definedName name="QB_ROW_29310" localSheetId="4" hidden="1">'Vendor Deatail General'!$B$681</definedName>
    <definedName name="QB_ROW_300220" localSheetId="10" hidden="1">'Payroll Balance Sheet'!$C$27</definedName>
    <definedName name="QB_ROW_301" localSheetId="2" hidden="1">'Balance Sheet General'!$A$11</definedName>
    <definedName name="QB_ROW_301" localSheetId="3" hidden="1">'Fire Balance Sheet'!$A$11</definedName>
    <definedName name="QB_ROW_301" localSheetId="10" hidden="1">'Payroll Balance Sheet'!$A$35</definedName>
    <definedName name="QB_ROW_301" localSheetId="8" hidden="1">'Police Balance Sheet'!$A$18</definedName>
    <definedName name="QB_ROW_301" localSheetId="6" hidden="1">'Street Balance Sheet'!$A$10</definedName>
    <definedName name="QB_ROW_3010" localSheetId="1" hidden="1">'Fire Vendor Detail'!$B$2</definedName>
    <definedName name="QB_ROW_3010" localSheetId="7" hidden="1">'Police Vendor Detail'!$B$19</definedName>
    <definedName name="QB_ROW_3010" localSheetId="4" hidden="1">'Vendor Deatail General'!$B$688</definedName>
    <definedName name="QB_ROW_301220" localSheetId="10" hidden="1">'Payroll Balance Sheet'!$C$26</definedName>
    <definedName name="QB_ROW_32010" localSheetId="4" hidden="1">'Vendor Deatail General'!$B$81</definedName>
    <definedName name="QB_ROW_3220" localSheetId="8" hidden="1">'Police Balance Sheet'!$C$21</definedName>
    <definedName name="QB_ROW_3220" localSheetId="6" hidden="1">'Street Balance Sheet'!$C$20</definedName>
    <definedName name="QB_ROW_32220" localSheetId="3" hidden="1">'Fire Balance Sheet'!$C$14</definedName>
    <definedName name="QB_ROW_32220" localSheetId="8" hidden="1">'Police Balance Sheet'!$C$22</definedName>
    <definedName name="QB_ROW_32301" localSheetId="1" hidden="1">'Fire Vendor Detail'!$A$8</definedName>
    <definedName name="QB_ROW_32301" localSheetId="9" hidden="1">'Payroll Vendor Detail '!$A$110</definedName>
    <definedName name="QB_ROW_32301" localSheetId="7" hidden="1">'Police Vendor Detail'!$A$54</definedName>
    <definedName name="QB_ROW_32301" localSheetId="5" hidden="1">'Street Vendor Detail'!$A$20</definedName>
    <definedName name="QB_ROW_32301" localSheetId="4" hidden="1">'Vendor Deatail General'!$A$832</definedName>
    <definedName name="QB_ROW_32310" localSheetId="4" hidden="1">'Vendor Deatail General'!$B$85</definedName>
    <definedName name="QB_ROW_33010" localSheetId="4" hidden="1">'Vendor Deatail General'!$B$178</definedName>
    <definedName name="QB_ROW_3310" localSheetId="1" hidden="1">'Fire Vendor Detail'!$B$4</definedName>
    <definedName name="QB_ROW_3310" localSheetId="7" hidden="1">'Police Vendor Detail'!$B$45</definedName>
    <definedName name="QB_ROW_3310" localSheetId="4" hidden="1">'Vendor Deatail General'!$B$744</definedName>
    <definedName name="QB_ROW_33310" localSheetId="4" hidden="1">'Vendor Deatail General'!$B$180</definedName>
    <definedName name="QB_ROW_333250" localSheetId="10" hidden="1">'Payroll Balance Sheet'!$F$9</definedName>
    <definedName name="QB_ROW_334250" localSheetId="10" hidden="1">'Payroll Balance Sheet'!$F$8</definedName>
    <definedName name="QB_ROW_335250" localSheetId="10" hidden="1">'Payroll Balance Sheet'!$F$10</definedName>
    <definedName name="QB_ROW_336250" localSheetId="10" hidden="1">'Payroll Balance Sheet'!$F$11</definedName>
    <definedName name="QB_ROW_34010" localSheetId="4" hidden="1">'Vendor Deatail General'!$B$610</definedName>
    <definedName name="QB_ROW_341250" localSheetId="10" hidden="1">'Payroll Balance Sheet'!$F$12</definedName>
    <definedName name="QB_ROW_34310" localSheetId="4" hidden="1">'Vendor Deatail General'!$B$655</definedName>
    <definedName name="QB_ROW_344220" localSheetId="10" hidden="1">'Payroll Balance Sheet'!$C$25</definedName>
    <definedName name="QB_ROW_35030" localSheetId="3" hidden="1">'Fire Balance Sheet'!$D$5</definedName>
    <definedName name="QB_ROW_35030" localSheetId="8" hidden="1">'Police Balance Sheet'!$D$5</definedName>
    <definedName name="QB_ROW_35240" localSheetId="3" hidden="1">'Fire Balance Sheet'!$E$7</definedName>
    <definedName name="QB_ROW_35240" localSheetId="8" hidden="1">'Police Balance Sheet'!$E$14</definedName>
    <definedName name="QB_ROW_35330" localSheetId="3" hidden="1">'Fire Balance Sheet'!$D$8</definedName>
    <definedName name="QB_ROW_35330" localSheetId="8" hidden="1">'Police Balance Sheet'!$D$15</definedName>
    <definedName name="QB_ROW_36240" localSheetId="3" hidden="1">'Fire Balance Sheet'!$E$6</definedName>
    <definedName name="QB_ROW_36240" localSheetId="8" hidden="1">'Police Balance Sheet'!$E$13</definedName>
    <definedName name="QB_ROW_365040" localSheetId="10" hidden="1">'Payroll Balance Sheet'!$E$7</definedName>
    <definedName name="QB_ROW_365250" localSheetId="10" hidden="1">'Payroll Balance Sheet'!$F$13</definedName>
    <definedName name="QB_ROW_365340" localSheetId="10" hidden="1">'Payroll Balance Sheet'!$E$14</definedName>
    <definedName name="QB_ROW_37010" localSheetId="4" hidden="1">'Vendor Deatail General'!$B$171</definedName>
    <definedName name="QB_ROW_37240" localSheetId="8" hidden="1">'Police Balance Sheet'!$E$11</definedName>
    <definedName name="QB_ROW_37310" localSheetId="4" hidden="1">'Vendor Deatail General'!$B$173</definedName>
    <definedName name="QB_ROW_38240" localSheetId="8" hidden="1">'Police Balance Sheet'!$E$10</definedName>
    <definedName name="QB_ROW_39240" localSheetId="8" hidden="1">'Police Balance Sheet'!$E$8</definedName>
    <definedName name="QB_ROW_396220" localSheetId="10" hidden="1">'Payroll Balance Sheet'!$C$52</definedName>
    <definedName name="QB_ROW_40240" localSheetId="8" hidden="1">'Police Balance Sheet'!$E$6</definedName>
    <definedName name="QB_ROW_41240" localSheetId="8" hidden="1">'Police Balance Sheet'!$E$9</definedName>
    <definedName name="QB_ROW_42010" localSheetId="7" hidden="1">'Police Vendor Detail'!$B$12</definedName>
    <definedName name="QB_ROW_42010" localSheetId="4" hidden="1">'Vendor Deatail General'!$B$2</definedName>
    <definedName name="QB_ROW_4220" localSheetId="10" hidden="1">'Payroll Balance Sheet'!$C$53</definedName>
    <definedName name="QB_ROW_42310" localSheetId="7" hidden="1">'Police Vendor Detail'!$B$14</definedName>
    <definedName name="QB_ROW_42310" localSheetId="4" hidden="1">'Vendor Deatail General'!$B$6</definedName>
    <definedName name="QB_ROW_428240" localSheetId="10" hidden="1">'Payroll Balance Sheet'!$E$43</definedName>
    <definedName name="QB_ROW_46010" localSheetId="4" hidden="1">'Vendor Deatail General'!$B$150</definedName>
    <definedName name="QB_ROW_46310" localSheetId="4" hidden="1">'Vendor Deatail General'!$B$167</definedName>
    <definedName name="QB_ROW_47010" localSheetId="7" hidden="1">'Police Vendor Detail'!$B$5</definedName>
    <definedName name="QB_ROW_47010" localSheetId="4" hidden="1">'Vendor Deatail General'!$B$381</definedName>
    <definedName name="QB_ROW_47310" localSheetId="7" hidden="1">'Police Vendor Detail'!$B$8</definedName>
    <definedName name="QB_ROW_47310" localSheetId="4" hidden="1">'Vendor Deatail General'!$B$383</definedName>
    <definedName name="QB_ROW_5010" localSheetId="4" hidden="1">'Vendor Deatail General'!$B$792</definedName>
    <definedName name="QB_ROW_5011" localSheetId="10" hidden="1">'Payroll Balance Sheet'!$B$24</definedName>
    <definedName name="QB_ROW_5310" localSheetId="4" hidden="1">'Vendor Deatail General'!$B$804</definedName>
    <definedName name="QB_ROW_5311" localSheetId="10" hidden="1">'Payroll Balance Sheet'!$B$31</definedName>
    <definedName name="QB_ROW_54010" localSheetId="4" hidden="1">'Vendor Deatail General'!$B$11</definedName>
    <definedName name="QB_ROW_54310" localSheetId="4" hidden="1">'Vendor Deatail General'!$B$17</definedName>
    <definedName name="QB_ROW_549010" localSheetId="9" hidden="1">'Payroll Vendor Detail '!$B$19</definedName>
    <definedName name="QB_ROW_549310" localSheetId="9" hidden="1">'Payroll Vendor Detail '!$B$21</definedName>
    <definedName name="QB_ROW_55010" localSheetId="4" hidden="1">'Vendor Deatail General'!$B$656</definedName>
    <definedName name="QB_ROW_55310" localSheetId="4" hidden="1">'Vendor Deatail General'!$B$668</definedName>
    <definedName name="QB_ROW_56010" localSheetId="4" hidden="1">'Vendor Deatail General'!$B$444</definedName>
    <definedName name="QB_ROW_56230" localSheetId="6" hidden="1">'Street Balance Sheet'!$D$5</definedName>
    <definedName name="QB_ROW_56310" localSheetId="4" hidden="1">'Vendor Deatail General'!$B$450</definedName>
    <definedName name="QB_ROW_57010" localSheetId="4" hidden="1">'Vendor Deatail General'!$B$568</definedName>
    <definedName name="QB_ROW_57310" localSheetId="4" hidden="1">'Vendor Deatail General'!$B$570</definedName>
    <definedName name="QB_ROW_58010" localSheetId="7" hidden="1">'Police Vendor Detail'!$B$2</definedName>
    <definedName name="QB_ROW_58010" localSheetId="5" hidden="1">'Street Vendor Detail'!$B$17</definedName>
    <definedName name="QB_ROW_58010" localSheetId="4" hidden="1">'Vendor Deatail General'!$B$571</definedName>
    <definedName name="QB_ROW_58310" localSheetId="7" hidden="1">'Police Vendor Detail'!$B$4</definedName>
    <definedName name="QB_ROW_58310" localSheetId="5" hidden="1">'Street Vendor Detail'!$B$19</definedName>
    <definedName name="QB_ROW_58310" localSheetId="4" hidden="1">'Vendor Deatail General'!$B$574</definedName>
    <definedName name="QB_ROW_59010" localSheetId="4" hidden="1">'Vendor Deatail General'!$B$768</definedName>
    <definedName name="QB_ROW_59310" localSheetId="4" hidden="1">'Vendor Deatail General'!$B$791</definedName>
    <definedName name="QB_ROW_6010" localSheetId="4" hidden="1">'Vendor Deatail General'!$B$754</definedName>
    <definedName name="QB_ROW_6011" localSheetId="10" hidden="1">'Payroll Balance Sheet'!$B$32</definedName>
    <definedName name="QB_ROW_6040" localSheetId="10" hidden="1">'Payroll Balance Sheet'!$E$44</definedName>
    <definedName name="QB_ROW_61010" localSheetId="4" hidden="1">'Vendor Deatail General'!$B$402</definedName>
    <definedName name="QB_ROW_61310" localSheetId="4" hidden="1">'Vendor Deatail General'!$B$417</definedName>
    <definedName name="QB_ROW_6250" localSheetId="10" hidden="1">'Payroll Balance Sheet'!$F$46</definedName>
    <definedName name="QB_ROW_6310" localSheetId="4" hidden="1">'Vendor Deatail General'!$B$767</definedName>
    <definedName name="QB_ROW_6311" localSheetId="10" hidden="1">'Payroll Balance Sheet'!$B$34</definedName>
    <definedName name="QB_ROW_6340" localSheetId="10" hidden="1">'Payroll Balance Sheet'!$E$47</definedName>
    <definedName name="QB_ROW_64240" localSheetId="2" hidden="1">'Balance Sheet General'!$E$21</definedName>
    <definedName name="QB_ROW_656010" localSheetId="9" hidden="1">'Payroll Vendor Detail '!$B$8</definedName>
    <definedName name="QB_ROW_656310" localSheetId="9" hidden="1">'Payroll Vendor Detail '!$B$14</definedName>
    <definedName name="QB_ROW_66010" localSheetId="7" hidden="1">'Police Vendor Detail'!$B$9</definedName>
    <definedName name="QB_ROW_66010" localSheetId="4" hidden="1">'Vendor Deatail General'!$B$343</definedName>
    <definedName name="QB_ROW_66310" localSheetId="7" hidden="1">'Police Vendor Detail'!$B$11</definedName>
    <definedName name="QB_ROW_66310" localSheetId="4" hidden="1">'Vendor Deatail General'!$B$355</definedName>
    <definedName name="QB_ROW_673010" localSheetId="9" hidden="1">'Payroll Vendor Detail '!$B$22</definedName>
    <definedName name="QB_ROW_673310" localSheetId="9" hidden="1">'Payroll Vendor Detail '!$B$26</definedName>
    <definedName name="QB_ROW_7001" localSheetId="2" hidden="1">'Balance Sheet General'!$A$12</definedName>
    <definedName name="QB_ROW_7001" localSheetId="3" hidden="1">'Fire Balance Sheet'!$A$12</definedName>
    <definedName name="QB_ROW_7001" localSheetId="10" hidden="1">'Payroll Balance Sheet'!$A$36</definedName>
    <definedName name="QB_ROW_7001" localSheetId="8" hidden="1">'Police Balance Sheet'!$A$19</definedName>
    <definedName name="QB_ROW_7001" localSheetId="6" hidden="1">'Street Balance Sheet'!$A$11</definedName>
    <definedName name="QB_ROW_70010" localSheetId="4" hidden="1">'Vendor Deatail General'!$B$682</definedName>
    <definedName name="QB_ROW_7010" localSheetId="5" hidden="1">'Street Vendor Detail'!$B$12</definedName>
    <definedName name="QB_ROW_7010" localSheetId="4" hidden="1">'Vendor Deatail General'!$B$196</definedName>
    <definedName name="QB_ROW_70310" localSheetId="4" hidden="1">'Vendor Deatail General'!$B$687</definedName>
    <definedName name="QB_ROW_72010" localSheetId="4" hidden="1">'Vendor Deatail General'!$B$66</definedName>
    <definedName name="QB_ROW_72310" localSheetId="4" hidden="1">'Vendor Deatail General'!$B$80</definedName>
    <definedName name="QB_ROW_7301" localSheetId="2" hidden="1">'Balance Sheet General'!$A$29</definedName>
    <definedName name="QB_ROW_7301" localSheetId="3" hidden="1">'Fire Balance Sheet'!$A$17</definedName>
    <definedName name="QB_ROW_7301" localSheetId="10" hidden="1">'Payroll Balance Sheet'!$A$56</definedName>
    <definedName name="QB_ROW_7301" localSheetId="8" hidden="1">'Police Balance Sheet'!$A$25</definedName>
    <definedName name="QB_ROW_7301" localSheetId="6" hidden="1">'Street Balance Sheet'!$A$24</definedName>
    <definedName name="QB_ROW_7310" localSheetId="5" hidden="1">'Street Vendor Detail'!$B$16</definedName>
    <definedName name="QB_ROW_7310" localSheetId="4" hidden="1">'Vendor Deatail General'!$B$214</definedName>
    <definedName name="QB_ROW_74010" localSheetId="4" hidden="1">'Vendor Deatail General'!$B$398</definedName>
    <definedName name="QB_ROW_74310" localSheetId="4" hidden="1">'Vendor Deatail General'!$B$401</definedName>
    <definedName name="QB_ROW_75010" localSheetId="4" hidden="1">'Vendor Deatail General'!$B$215</definedName>
    <definedName name="QB_ROW_75230" localSheetId="6" hidden="1">'Street Balance Sheet'!$D$6</definedName>
    <definedName name="QB_ROW_75310" localSheetId="4" hidden="1">'Vendor Deatail General'!$B$218</definedName>
    <definedName name="QB_ROW_76240" localSheetId="8" hidden="1">'Police Balance Sheet'!$E$7</definedName>
    <definedName name="QB_ROW_770010" localSheetId="9" hidden="1">'Payroll Vendor Detail '!$B$2</definedName>
    <definedName name="QB_ROW_770310" localSheetId="9" hidden="1">'Payroll Vendor Detail '!$B$7</definedName>
    <definedName name="QB_ROW_78240" localSheetId="6" hidden="1">'Street Balance Sheet'!$E$15</definedName>
    <definedName name="QB_ROW_8010" localSheetId="4" hidden="1">'Vendor Deatail General'!$B$63</definedName>
    <definedName name="QB_ROW_8011" localSheetId="2" hidden="1">'Balance Sheet General'!$B$13</definedName>
    <definedName name="QB_ROW_8011" localSheetId="10" hidden="1">'Payroll Balance Sheet'!$B$37</definedName>
    <definedName name="QB_ROW_8011" localSheetId="6" hidden="1">'Street Balance Sheet'!$B$12</definedName>
    <definedName name="QB_ROW_8310" localSheetId="4" hidden="1">'Vendor Deatail General'!$B$65</definedName>
    <definedName name="QB_ROW_8311" localSheetId="2" hidden="1">'Balance Sheet General'!$B$24</definedName>
    <definedName name="QB_ROW_8311" localSheetId="10" hidden="1">'Payroll Balance Sheet'!$B$50</definedName>
    <definedName name="QB_ROW_8311" localSheetId="6" hidden="1">'Street Balance Sheet'!$B$18</definedName>
    <definedName name="QB_ROW_83240" localSheetId="2" hidden="1">'Balance Sheet General'!$E$6</definedName>
    <definedName name="QB_ROW_85010" localSheetId="4" hidden="1">'Vendor Deatail General'!$B$231</definedName>
    <definedName name="QB_ROW_85310" localSheetId="4" hidden="1">'Vendor Deatail General'!$B$234</definedName>
    <definedName name="QB_ROW_90010" localSheetId="4" hidden="1">'Vendor Deatail General'!$B$427</definedName>
    <definedName name="QB_ROW_9010" localSheetId="7" hidden="1">'Police Vendor Detail'!$B$15</definedName>
    <definedName name="QB_ROW_9010" localSheetId="4" hidden="1">'Vendor Deatail General'!$B$751</definedName>
    <definedName name="QB_ROW_9021" localSheetId="2" hidden="1">'Balance Sheet General'!$C$14</definedName>
    <definedName name="QB_ROW_9021" localSheetId="10" hidden="1">'Payroll Balance Sheet'!$C$38</definedName>
    <definedName name="QB_ROW_9021" localSheetId="6" hidden="1">'Street Balance Sheet'!$C$13</definedName>
    <definedName name="QB_ROW_90310" localSheetId="4" hidden="1">'Vendor Deatail General'!$B$440</definedName>
    <definedName name="QB_ROW_91010" localSheetId="4" hidden="1">'Vendor Deatail General'!$B$575</definedName>
    <definedName name="QB_ROW_91310" localSheetId="4" hidden="1">'Vendor Deatail General'!$B$588</definedName>
    <definedName name="QB_ROW_9310" localSheetId="7" hidden="1">'Police Vendor Detail'!$B$18</definedName>
    <definedName name="QB_ROW_9310" localSheetId="4" hidden="1">'Vendor Deatail General'!$B$753</definedName>
    <definedName name="QB_ROW_9321" localSheetId="2" hidden="1">'Balance Sheet General'!$C$23</definedName>
    <definedName name="QB_ROW_9321" localSheetId="10" hidden="1">'Payroll Balance Sheet'!$C$49</definedName>
    <definedName name="QB_ROW_9321" localSheetId="6" hidden="1">'Street Balance Sheet'!$C$17</definedName>
    <definedName name="QB_ROW_94240" localSheetId="8" hidden="1">'Police Balance Sheet'!$E$12</definedName>
    <definedName name="QB_ROW_96010" localSheetId="4" hidden="1">'Vendor Deatail General'!$B$300</definedName>
    <definedName name="QB_ROW_96310" localSheetId="4" hidden="1">'Vendor Deatail General'!$B$302</definedName>
    <definedName name="QB_ROW_98240" localSheetId="2" hidden="1">'Balance Sheet General'!$E$20</definedName>
    <definedName name="QBCANSUPPORTUPDATE" localSheetId="2">TRUE</definedName>
    <definedName name="QBCANSUPPORTUPDATE" localSheetId="3">TRUE</definedName>
    <definedName name="QBCANSUPPORTUPDATE" localSheetId="1">TRUE</definedName>
    <definedName name="QBCANSUPPORTUPDATE" localSheetId="10">TRUE</definedName>
    <definedName name="QBCANSUPPORTUPDATE" localSheetId="9">TRUE</definedName>
    <definedName name="QBCANSUPPORTUPDATE" localSheetId="8">TRUE</definedName>
    <definedName name="QBCANSUPPORTUPDATE" localSheetId="7">TRUE</definedName>
    <definedName name="QBCANSUPPORTUPDATE" localSheetId="6">TRUE</definedName>
    <definedName name="QBCANSUPPORTUPDATE" localSheetId="5">TRUE</definedName>
    <definedName name="QBCANSUPPORTUPDATE" localSheetId="4">TRUE</definedName>
    <definedName name="QBCOMPANYFILENAME" localSheetId="2">"Z:\City of Dyer General.qbw"</definedName>
    <definedName name="QBCOMPANYFILENAME" localSheetId="3">"Z:\City of Dyer Fire .qbw"</definedName>
    <definedName name="QBCOMPANYFILENAME" localSheetId="1">"Z:\City of Dyer Fire .qbw"</definedName>
    <definedName name="QBCOMPANYFILENAME" localSheetId="10">"Z:\City of Dyer.QBW"</definedName>
    <definedName name="QBCOMPANYFILENAME" localSheetId="9">"Z:\City of Dyer.QBW"</definedName>
    <definedName name="QBCOMPANYFILENAME" localSheetId="8">"Z:\City of Dyer Police .qbw"</definedName>
    <definedName name="QBCOMPANYFILENAME" localSheetId="7">"Z:\City of Dyer Police .qbw"</definedName>
    <definedName name="QBCOMPANYFILENAME" localSheetId="6">"Z:\City of Dyer Street.qbw"</definedName>
    <definedName name="QBCOMPANYFILENAME" localSheetId="5">"Z:\City of Dyer Street.qbw"</definedName>
    <definedName name="QBCOMPANYFILENAME" localSheetId="4">"Z:\City of Dyer General.qbw"</definedName>
    <definedName name="QBENDDATE" localSheetId="2">20181130</definedName>
    <definedName name="QBENDDATE" localSheetId="3">20181130</definedName>
    <definedName name="QBENDDATE" localSheetId="1">20181130</definedName>
    <definedName name="QBENDDATE" localSheetId="10">20181130</definedName>
    <definedName name="QBENDDATE" localSheetId="9">20181130</definedName>
    <definedName name="QBENDDATE" localSheetId="8">20181130</definedName>
    <definedName name="QBENDDATE" localSheetId="7">20181130</definedName>
    <definedName name="QBENDDATE" localSheetId="6">20181130</definedName>
    <definedName name="QBENDDATE" localSheetId="5">20181130</definedName>
    <definedName name="QBENDDATE" localSheetId="4">20181130</definedName>
    <definedName name="QBHEADERSONSCREEN" localSheetId="2">FALSE</definedName>
    <definedName name="QBHEADERSONSCREEN" localSheetId="3">FALSE</definedName>
    <definedName name="QBHEADERSONSCREEN" localSheetId="1">FALSE</definedName>
    <definedName name="QBHEADERSONSCREEN" localSheetId="10">FALSE</definedName>
    <definedName name="QBHEADERSONSCREEN" localSheetId="9">FALSE</definedName>
    <definedName name="QBHEADERSONSCREEN" localSheetId="8">FALSE</definedName>
    <definedName name="QBHEADERSONSCREEN" localSheetId="7">FALSE</definedName>
    <definedName name="QBHEADERSONSCREEN" localSheetId="6">FALSE</definedName>
    <definedName name="QBHEADERSONSCREEN" localSheetId="5">FALSE</definedName>
    <definedName name="QBHEADERSONSCREEN" localSheetId="4">FALSE</definedName>
    <definedName name="QBMETADATASIZE" localSheetId="2">5907</definedName>
    <definedName name="QBMETADATASIZE" localSheetId="3">5907</definedName>
    <definedName name="QBMETADATASIZE" localSheetId="1">7535</definedName>
    <definedName name="QBMETADATASIZE" localSheetId="10">5907</definedName>
    <definedName name="QBMETADATASIZE" localSheetId="9">7535</definedName>
    <definedName name="QBMETADATASIZE" localSheetId="8">5907</definedName>
    <definedName name="QBMETADATASIZE" localSheetId="7">7535</definedName>
    <definedName name="QBMETADATASIZE" localSheetId="6">5907</definedName>
    <definedName name="QBMETADATASIZE" localSheetId="5">7535</definedName>
    <definedName name="QBMETADATASIZE" localSheetId="4">7535</definedName>
    <definedName name="QBPRESERVECOLOR" localSheetId="2">TRUE</definedName>
    <definedName name="QBPRESERVECOLOR" localSheetId="3">TRUE</definedName>
    <definedName name="QBPRESERVECOLOR" localSheetId="1">TRUE</definedName>
    <definedName name="QBPRESERVECOLOR" localSheetId="10">TRUE</definedName>
    <definedName name="QBPRESERVECOLOR" localSheetId="9">TRUE</definedName>
    <definedName name="QBPRESERVECOLOR" localSheetId="8">TRUE</definedName>
    <definedName name="QBPRESERVECOLOR" localSheetId="7">TRUE</definedName>
    <definedName name="QBPRESERVECOLOR" localSheetId="6">TRUE</definedName>
    <definedName name="QBPRESERVECOLOR" localSheetId="5">TRUE</definedName>
    <definedName name="QBPRESERVECOLOR" localSheetId="4">TRUE</definedName>
    <definedName name="QBPRESERVEFONT" localSheetId="2">TRUE</definedName>
    <definedName name="QBPRESERVEFONT" localSheetId="3">TRUE</definedName>
    <definedName name="QBPRESERVEFONT" localSheetId="1">TRUE</definedName>
    <definedName name="QBPRESERVEFONT" localSheetId="10">TRUE</definedName>
    <definedName name="QBPRESERVEFONT" localSheetId="9">TRUE</definedName>
    <definedName name="QBPRESERVEFONT" localSheetId="8">TRUE</definedName>
    <definedName name="QBPRESERVEFONT" localSheetId="7">TRUE</definedName>
    <definedName name="QBPRESERVEFONT" localSheetId="6">TRUE</definedName>
    <definedName name="QBPRESERVEFONT" localSheetId="5">TRUE</definedName>
    <definedName name="QBPRESERVEFONT" localSheetId="4">TRUE</definedName>
    <definedName name="QBPRESERVEROWHEIGHT" localSheetId="2">TRUE</definedName>
    <definedName name="QBPRESERVEROWHEIGHT" localSheetId="3">TRUE</definedName>
    <definedName name="QBPRESERVEROWHEIGHT" localSheetId="1">TRUE</definedName>
    <definedName name="QBPRESERVEROWHEIGHT" localSheetId="10">TRUE</definedName>
    <definedName name="QBPRESERVEROWHEIGHT" localSheetId="9">TRUE</definedName>
    <definedName name="QBPRESERVEROWHEIGHT" localSheetId="8">TRUE</definedName>
    <definedName name="QBPRESERVEROWHEIGHT" localSheetId="7">TRUE</definedName>
    <definedName name="QBPRESERVEROWHEIGHT" localSheetId="6">TRUE</definedName>
    <definedName name="QBPRESERVEROWHEIGHT" localSheetId="5">TRUE</definedName>
    <definedName name="QBPRESERVEROWHEIGHT" localSheetId="4">TRUE</definedName>
    <definedName name="QBPRESERVESPACE" localSheetId="2">TRUE</definedName>
    <definedName name="QBPRESERVESPACE" localSheetId="3">TRUE</definedName>
    <definedName name="QBPRESERVESPACE" localSheetId="1">TRUE</definedName>
    <definedName name="QBPRESERVESPACE" localSheetId="10">TRUE</definedName>
    <definedName name="QBPRESERVESPACE" localSheetId="9">TRUE</definedName>
    <definedName name="QBPRESERVESPACE" localSheetId="8">TRUE</definedName>
    <definedName name="QBPRESERVESPACE" localSheetId="7">TRUE</definedName>
    <definedName name="QBPRESERVESPACE" localSheetId="6">TRUE</definedName>
    <definedName name="QBPRESERVESPACE" localSheetId="5">TRUE</definedName>
    <definedName name="QBPRESERVESPACE" localSheetId="4">TRUE</definedName>
    <definedName name="QBREPORTCOLAXIS" localSheetId="2">0</definedName>
    <definedName name="QBREPORTCOLAXIS" localSheetId="3">0</definedName>
    <definedName name="QBREPORTCOLAXIS" localSheetId="1">0</definedName>
    <definedName name="QBREPORTCOLAXIS" localSheetId="10">0</definedName>
    <definedName name="QBREPORTCOLAXIS" localSheetId="9">0</definedName>
    <definedName name="QBREPORTCOLAXIS" localSheetId="8">0</definedName>
    <definedName name="QBREPORTCOLAXIS" localSheetId="7">0</definedName>
    <definedName name="QBREPORTCOLAXIS" localSheetId="6">0</definedName>
    <definedName name="QBREPORTCOLAXIS" localSheetId="5">0</definedName>
    <definedName name="QBREPORTCOLAXIS" localSheetId="4">0</definedName>
    <definedName name="QBREPORTCOMPANYID" localSheetId="2">"55c6a4a77cc9441fb32cc87941aa581a"</definedName>
    <definedName name="QBREPORTCOMPANYID" localSheetId="3">"e2aaf9058503417e9b8a83bcd5b6e15b"</definedName>
    <definedName name="QBREPORTCOMPANYID" localSheetId="1">"e2aaf9058503417e9b8a83bcd5b6e15b"</definedName>
    <definedName name="QBREPORTCOMPANYID" localSheetId="10">"7cc4f3b0851d4ea39ba977c54fa5aaff"</definedName>
    <definedName name="QBREPORTCOMPANYID" localSheetId="9">"7cc4f3b0851d4ea39ba977c54fa5aaff"</definedName>
    <definedName name="QBREPORTCOMPANYID" localSheetId="8">"f6966f954fe94cbe909381c5049ce154"</definedName>
    <definedName name="QBREPORTCOMPANYID" localSheetId="7">"f6966f954fe94cbe909381c5049ce154"</definedName>
    <definedName name="QBREPORTCOMPANYID" localSheetId="6">"d251b62949af43dfa888be4b24799e78"</definedName>
    <definedName name="QBREPORTCOMPANYID" localSheetId="5">"d251b62949af43dfa888be4b24799e78"</definedName>
    <definedName name="QBREPORTCOMPANYID" localSheetId="4">"55c6a4a77cc9441fb32cc87941aa581a"</definedName>
    <definedName name="QBREPORTCOMPARECOL_ANNUALBUDGET" localSheetId="2">FALSE</definedName>
    <definedName name="QBREPORTCOMPARECOL_ANNUALBUDGET" localSheetId="3">FALSE</definedName>
    <definedName name="QBREPORTCOMPARECOL_ANNUALBUDGET" localSheetId="1">FALSE</definedName>
    <definedName name="QBREPORTCOMPARECOL_ANNUALBUDGET" localSheetId="10">FALSE</definedName>
    <definedName name="QBREPORTCOMPARECOL_ANNUALBUDGET" localSheetId="9">FALSE</definedName>
    <definedName name="QBREPORTCOMPARECOL_ANNUALBUDGET" localSheetId="8">FALSE</definedName>
    <definedName name="QBREPORTCOMPARECOL_ANNUALBUDGET" localSheetId="7">FALSE</definedName>
    <definedName name="QBREPORTCOMPARECOL_ANNUALBUDGET" localSheetId="6">FALSE</definedName>
    <definedName name="QBREPORTCOMPARECOL_ANNUALBUDGET" localSheetId="5">FALSE</definedName>
    <definedName name="QBREPORTCOMPARECOL_ANNUALBUDGET" localSheetId="4">FALSE</definedName>
    <definedName name="QBREPORTCOMPARECOL_AVGCOGS" localSheetId="2">FALSE</definedName>
    <definedName name="QBREPORTCOMPARECOL_AVGCOGS" localSheetId="3">FALSE</definedName>
    <definedName name="QBREPORTCOMPARECOL_AVGCOGS" localSheetId="1">FALSE</definedName>
    <definedName name="QBREPORTCOMPARECOL_AVGCOGS" localSheetId="10">FALSE</definedName>
    <definedName name="QBREPORTCOMPARECOL_AVGCOGS" localSheetId="9">FALSE</definedName>
    <definedName name="QBREPORTCOMPARECOL_AVGCOGS" localSheetId="8">FALSE</definedName>
    <definedName name="QBREPORTCOMPARECOL_AVGCOGS" localSheetId="7">FALSE</definedName>
    <definedName name="QBREPORTCOMPARECOL_AVGCOGS" localSheetId="6">FALSE</definedName>
    <definedName name="QBREPORTCOMPARECOL_AVGCOGS" localSheetId="5">FALSE</definedName>
    <definedName name="QBREPORTCOMPARECOL_AVGCOGS" localSheetId="4">FALSE</definedName>
    <definedName name="QBREPORTCOMPARECOL_AVGPRICE" localSheetId="2">FALSE</definedName>
    <definedName name="QBREPORTCOMPARECOL_AVGPRICE" localSheetId="3">FALSE</definedName>
    <definedName name="QBREPORTCOMPARECOL_AVGPRICE" localSheetId="1">FALSE</definedName>
    <definedName name="QBREPORTCOMPARECOL_AVGPRICE" localSheetId="10">FALSE</definedName>
    <definedName name="QBREPORTCOMPARECOL_AVGPRICE" localSheetId="9">FALSE</definedName>
    <definedName name="QBREPORTCOMPARECOL_AVGPRICE" localSheetId="8">FALSE</definedName>
    <definedName name="QBREPORTCOMPARECOL_AVGPRICE" localSheetId="7">FALSE</definedName>
    <definedName name="QBREPORTCOMPARECOL_AVGPRICE" localSheetId="6">FALSE</definedName>
    <definedName name="QBREPORTCOMPARECOL_AVGPRICE" localSheetId="5">FALSE</definedName>
    <definedName name="QBREPORTCOMPARECOL_AVGPRICE" localSheetId="4">FALSE</definedName>
    <definedName name="QBREPORTCOMPARECOL_BUDDIFF" localSheetId="2">FALSE</definedName>
    <definedName name="QBREPORTCOMPARECOL_BUDDIFF" localSheetId="3">FALSE</definedName>
    <definedName name="QBREPORTCOMPARECOL_BUDDIFF" localSheetId="1">FALSE</definedName>
    <definedName name="QBREPORTCOMPARECOL_BUDDIFF" localSheetId="10">FALSE</definedName>
    <definedName name="QBREPORTCOMPARECOL_BUDDIFF" localSheetId="9">FALSE</definedName>
    <definedName name="QBREPORTCOMPARECOL_BUDDIFF" localSheetId="8">FALSE</definedName>
    <definedName name="QBREPORTCOMPARECOL_BUDDIFF" localSheetId="7">FALSE</definedName>
    <definedName name="QBREPORTCOMPARECOL_BUDDIFF" localSheetId="6">FALSE</definedName>
    <definedName name="QBREPORTCOMPARECOL_BUDDIFF" localSheetId="5">FALSE</definedName>
    <definedName name="QBREPORTCOMPARECOL_BUDDIFF" localSheetId="4">FALSE</definedName>
    <definedName name="QBREPORTCOMPARECOL_BUDGET" localSheetId="2">FALSE</definedName>
    <definedName name="QBREPORTCOMPARECOL_BUDGET" localSheetId="3">FALSE</definedName>
    <definedName name="QBREPORTCOMPARECOL_BUDGET" localSheetId="1">FALSE</definedName>
    <definedName name="QBREPORTCOMPARECOL_BUDGET" localSheetId="10">FALSE</definedName>
    <definedName name="QBREPORTCOMPARECOL_BUDGET" localSheetId="9">FALSE</definedName>
    <definedName name="QBREPORTCOMPARECOL_BUDGET" localSheetId="8">FALSE</definedName>
    <definedName name="QBREPORTCOMPARECOL_BUDGET" localSheetId="7">FALSE</definedName>
    <definedName name="QBREPORTCOMPARECOL_BUDGET" localSheetId="6">FALSE</definedName>
    <definedName name="QBREPORTCOMPARECOL_BUDGET" localSheetId="5">FALSE</definedName>
    <definedName name="QBREPORTCOMPARECOL_BUDGET" localSheetId="4">FALSE</definedName>
    <definedName name="QBREPORTCOMPARECOL_BUDPCT" localSheetId="2">FALSE</definedName>
    <definedName name="QBREPORTCOMPARECOL_BUDPCT" localSheetId="3">FALSE</definedName>
    <definedName name="QBREPORTCOMPARECOL_BUDPCT" localSheetId="1">FALSE</definedName>
    <definedName name="QBREPORTCOMPARECOL_BUDPCT" localSheetId="10">FALSE</definedName>
    <definedName name="QBREPORTCOMPARECOL_BUDPCT" localSheetId="9">FALSE</definedName>
    <definedName name="QBREPORTCOMPARECOL_BUDPCT" localSheetId="8">FALSE</definedName>
    <definedName name="QBREPORTCOMPARECOL_BUDPCT" localSheetId="7">FALSE</definedName>
    <definedName name="QBREPORTCOMPARECOL_BUDPCT" localSheetId="6">FALSE</definedName>
    <definedName name="QBREPORTCOMPARECOL_BUDPCT" localSheetId="5">FALSE</definedName>
    <definedName name="QBREPORTCOMPARECOL_BUDPCT" localSheetId="4">FALSE</definedName>
    <definedName name="QBREPORTCOMPARECOL_COGS" localSheetId="2">FALSE</definedName>
    <definedName name="QBREPORTCOMPARECOL_COGS" localSheetId="3">FALSE</definedName>
    <definedName name="QBREPORTCOMPARECOL_COGS" localSheetId="1">FALSE</definedName>
    <definedName name="QBREPORTCOMPARECOL_COGS" localSheetId="10">FALSE</definedName>
    <definedName name="QBREPORTCOMPARECOL_COGS" localSheetId="9">FALSE</definedName>
    <definedName name="QBREPORTCOMPARECOL_COGS" localSheetId="8">FALSE</definedName>
    <definedName name="QBREPORTCOMPARECOL_COGS" localSheetId="7">FALSE</definedName>
    <definedName name="QBREPORTCOMPARECOL_COGS" localSheetId="6">FALSE</definedName>
    <definedName name="QBREPORTCOMPARECOL_COGS" localSheetId="5">FALSE</definedName>
    <definedName name="QBREPORTCOMPARECOL_COGS" localSheetId="4">FALSE</definedName>
    <definedName name="QBREPORTCOMPARECOL_EXCLUDEAMOUNT" localSheetId="2">FALSE</definedName>
    <definedName name="QBREPORTCOMPARECOL_EXCLUDEAMOUNT" localSheetId="3">FALSE</definedName>
    <definedName name="QBREPORTCOMPARECOL_EXCLUDEAMOUNT" localSheetId="1">FALSE</definedName>
    <definedName name="QBREPORTCOMPARECOL_EXCLUDEAMOUNT" localSheetId="10">FALSE</definedName>
    <definedName name="QBREPORTCOMPARECOL_EXCLUDEAMOUNT" localSheetId="9">FALSE</definedName>
    <definedName name="QBREPORTCOMPARECOL_EXCLUDEAMOUNT" localSheetId="8">FALSE</definedName>
    <definedName name="QBREPORTCOMPARECOL_EXCLUDEAMOUNT" localSheetId="7">FALSE</definedName>
    <definedName name="QBREPORTCOMPARECOL_EXCLUDEAMOUNT" localSheetId="6">FALSE</definedName>
    <definedName name="QBREPORTCOMPARECOL_EXCLUDEAMOUNT" localSheetId="5">FALSE</definedName>
    <definedName name="QBREPORTCOMPARECOL_EXCLUDEAMOUNT" localSheetId="4">FALSE</definedName>
    <definedName name="QBREPORTCOMPARECOL_EXCLUDECURPERIOD" localSheetId="2">FALSE</definedName>
    <definedName name="QBREPORTCOMPARECOL_EXCLUDECURPERIOD" localSheetId="3">FALSE</definedName>
    <definedName name="QBREPORTCOMPARECOL_EXCLUDECURPERIOD" localSheetId="1">FALSE</definedName>
    <definedName name="QBREPORTCOMPARECOL_EXCLUDECURPERIOD" localSheetId="10">FALSE</definedName>
    <definedName name="QBREPORTCOMPARECOL_EXCLUDECURPERIOD" localSheetId="9">FALSE</definedName>
    <definedName name="QBREPORTCOMPARECOL_EXCLUDECURPERIOD" localSheetId="8">FALSE</definedName>
    <definedName name="QBREPORTCOMPARECOL_EXCLUDECURPERIOD" localSheetId="7">FALSE</definedName>
    <definedName name="QBREPORTCOMPARECOL_EXCLUDECURPERIOD" localSheetId="6">FALSE</definedName>
    <definedName name="QBREPORTCOMPARECOL_EXCLUDECURPERIOD" localSheetId="5">FALSE</definedName>
    <definedName name="QBREPORTCOMPARECOL_EXCLUDECURPERIOD" localSheetId="4">FALSE</definedName>
    <definedName name="QBREPORTCOMPARECOL_FORECAST" localSheetId="2">FALSE</definedName>
    <definedName name="QBREPORTCOMPARECOL_FORECAST" localSheetId="3">FALSE</definedName>
    <definedName name="QBREPORTCOMPARECOL_FORECAST" localSheetId="1">FALSE</definedName>
    <definedName name="QBREPORTCOMPARECOL_FORECAST" localSheetId="10">FALSE</definedName>
    <definedName name="QBREPORTCOMPARECOL_FORECAST" localSheetId="9">FALSE</definedName>
    <definedName name="QBREPORTCOMPARECOL_FORECAST" localSheetId="8">FALSE</definedName>
    <definedName name="QBREPORTCOMPARECOL_FORECAST" localSheetId="7">FALSE</definedName>
    <definedName name="QBREPORTCOMPARECOL_FORECAST" localSheetId="6">FALSE</definedName>
    <definedName name="QBREPORTCOMPARECOL_FORECAST" localSheetId="5">FALSE</definedName>
    <definedName name="QBREPORTCOMPARECOL_FORECAST" localSheetId="4">FALSE</definedName>
    <definedName name="QBREPORTCOMPARECOL_GROSSMARGIN" localSheetId="2">FALSE</definedName>
    <definedName name="QBREPORTCOMPARECOL_GROSSMARGIN" localSheetId="3">FALSE</definedName>
    <definedName name="QBREPORTCOMPARECOL_GROSSMARGIN" localSheetId="1">FALSE</definedName>
    <definedName name="QBREPORTCOMPARECOL_GROSSMARGIN" localSheetId="10">FALSE</definedName>
    <definedName name="QBREPORTCOMPARECOL_GROSSMARGIN" localSheetId="9">FALSE</definedName>
    <definedName name="QBREPORTCOMPARECOL_GROSSMARGIN" localSheetId="8">FALSE</definedName>
    <definedName name="QBREPORTCOMPARECOL_GROSSMARGIN" localSheetId="7">FALSE</definedName>
    <definedName name="QBREPORTCOMPARECOL_GROSSMARGIN" localSheetId="6">FALSE</definedName>
    <definedName name="QBREPORTCOMPARECOL_GROSSMARGIN" localSheetId="5">FALSE</definedName>
    <definedName name="QBREPORTCOMPARECOL_GROSSMARGIN" localSheetId="4">FALSE</definedName>
    <definedName name="QBREPORTCOMPARECOL_GROSSMARGINPCT" localSheetId="2">FALSE</definedName>
    <definedName name="QBREPORTCOMPARECOL_GROSSMARGINPCT" localSheetId="3">FALSE</definedName>
    <definedName name="QBREPORTCOMPARECOL_GROSSMARGINPCT" localSheetId="1">FALSE</definedName>
    <definedName name="QBREPORTCOMPARECOL_GROSSMARGINPCT" localSheetId="10">FALSE</definedName>
    <definedName name="QBREPORTCOMPARECOL_GROSSMARGINPCT" localSheetId="9">FALSE</definedName>
    <definedName name="QBREPORTCOMPARECOL_GROSSMARGINPCT" localSheetId="8">FALSE</definedName>
    <definedName name="QBREPORTCOMPARECOL_GROSSMARGINPCT" localSheetId="7">FALSE</definedName>
    <definedName name="QBREPORTCOMPARECOL_GROSSMARGINPCT" localSheetId="6">FALSE</definedName>
    <definedName name="QBREPORTCOMPARECOL_GROSSMARGINPCT" localSheetId="5">FALSE</definedName>
    <definedName name="QBREPORTCOMPARECOL_GROSSMARGINPCT" localSheetId="4">FALSE</definedName>
    <definedName name="QBREPORTCOMPARECOL_HOURS" localSheetId="2">FALSE</definedName>
    <definedName name="QBREPORTCOMPARECOL_HOURS" localSheetId="3">FALSE</definedName>
    <definedName name="QBREPORTCOMPARECOL_HOURS" localSheetId="1">FALSE</definedName>
    <definedName name="QBREPORTCOMPARECOL_HOURS" localSheetId="10">FALSE</definedName>
    <definedName name="QBREPORTCOMPARECOL_HOURS" localSheetId="9">FALSE</definedName>
    <definedName name="QBREPORTCOMPARECOL_HOURS" localSheetId="8">FALSE</definedName>
    <definedName name="QBREPORTCOMPARECOL_HOURS" localSheetId="7">FALSE</definedName>
    <definedName name="QBREPORTCOMPARECOL_HOURS" localSheetId="6">FALSE</definedName>
    <definedName name="QBREPORTCOMPARECOL_HOURS" localSheetId="5">FALSE</definedName>
    <definedName name="QBREPORTCOMPARECOL_HOURS" localSheetId="4">FALSE</definedName>
    <definedName name="QBREPORTCOMPARECOL_PCTCOL" localSheetId="2">FALSE</definedName>
    <definedName name="QBREPORTCOMPARECOL_PCTCOL" localSheetId="3">FALSE</definedName>
    <definedName name="QBREPORTCOMPARECOL_PCTCOL" localSheetId="1">FALSE</definedName>
    <definedName name="QBREPORTCOMPARECOL_PCTCOL" localSheetId="10">FALSE</definedName>
    <definedName name="QBREPORTCOMPARECOL_PCTCOL" localSheetId="9">FALSE</definedName>
    <definedName name="QBREPORTCOMPARECOL_PCTCOL" localSheetId="8">FALSE</definedName>
    <definedName name="QBREPORTCOMPARECOL_PCTCOL" localSheetId="7">FALSE</definedName>
    <definedName name="QBREPORTCOMPARECOL_PCTCOL" localSheetId="6">FALSE</definedName>
    <definedName name="QBREPORTCOMPARECOL_PCTCOL" localSheetId="5">FALSE</definedName>
    <definedName name="QBREPORTCOMPARECOL_PCTCOL" localSheetId="4">FALSE</definedName>
    <definedName name="QBREPORTCOMPARECOL_PCTEXPENSE" localSheetId="2">FALSE</definedName>
    <definedName name="QBREPORTCOMPARECOL_PCTEXPENSE" localSheetId="3">FALSE</definedName>
    <definedName name="QBREPORTCOMPARECOL_PCTEXPENSE" localSheetId="1">FALSE</definedName>
    <definedName name="QBREPORTCOMPARECOL_PCTEXPENSE" localSheetId="10">FALSE</definedName>
    <definedName name="QBREPORTCOMPARECOL_PCTEXPENSE" localSheetId="9">FALSE</definedName>
    <definedName name="QBREPORTCOMPARECOL_PCTEXPENSE" localSheetId="8">FALSE</definedName>
    <definedName name="QBREPORTCOMPARECOL_PCTEXPENSE" localSheetId="7">FALSE</definedName>
    <definedName name="QBREPORTCOMPARECOL_PCTEXPENSE" localSheetId="6">FALSE</definedName>
    <definedName name="QBREPORTCOMPARECOL_PCTEXPENSE" localSheetId="5">FALSE</definedName>
    <definedName name="QBREPORTCOMPARECOL_PCTEXPENSE" localSheetId="4">FALSE</definedName>
    <definedName name="QBREPORTCOMPARECOL_PCTINCOME" localSheetId="2">FALSE</definedName>
    <definedName name="QBREPORTCOMPARECOL_PCTINCOME" localSheetId="3">FALSE</definedName>
    <definedName name="QBREPORTCOMPARECOL_PCTINCOME" localSheetId="1">FALSE</definedName>
    <definedName name="QBREPORTCOMPARECOL_PCTINCOME" localSheetId="10">FALSE</definedName>
    <definedName name="QBREPORTCOMPARECOL_PCTINCOME" localSheetId="9">FALSE</definedName>
    <definedName name="QBREPORTCOMPARECOL_PCTINCOME" localSheetId="8">FALSE</definedName>
    <definedName name="QBREPORTCOMPARECOL_PCTINCOME" localSheetId="7">FALSE</definedName>
    <definedName name="QBREPORTCOMPARECOL_PCTINCOME" localSheetId="6">FALSE</definedName>
    <definedName name="QBREPORTCOMPARECOL_PCTINCOME" localSheetId="5">FALSE</definedName>
    <definedName name="QBREPORTCOMPARECOL_PCTINCOME" localSheetId="4">FALSE</definedName>
    <definedName name="QBREPORTCOMPARECOL_PCTOFSALES" localSheetId="2">FALSE</definedName>
    <definedName name="QBREPORTCOMPARECOL_PCTOFSALES" localSheetId="3">FALSE</definedName>
    <definedName name="QBREPORTCOMPARECOL_PCTOFSALES" localSheetId="1">FALSE</definedName>
    <definedName name="QBREPORTCOMPARECOL_PCTOFSALES" localSheetId="10">FALSE</definedName>
    <definedName name="QBREPORTCOMPARECOL_PCTOFSALES" localSheetId="9">FALSE</definedName>
    <definedName name="QBREPORTCOMPARECOL_PCTOFSALES" localSheetId="8">FALSE</definedName>
    <definedName name="QBREPORTCOMPARECOL_PCTOFSALES" localSheetId="7">FALSE</definedName>
    <definedName name="QBREPORTCOMPARECOL_PCTOFSALES" localSheetId="6">FALSE</definedName>
    <definedName name="QBREPORTCOMPARECOL_PCTOFSALES" localSheetId="5">FALSE</definedName>
    <definedName name="QBREPORTCOMPARECOL_PCTOFSALES" localSheetId="4">FALSE</definedName>
    <definedName name="QBREPORTCOMPARECOL_PCTROW" localSheetId="2">FALSE</definedName>
    <definedName name="QBREPORTCOMPARECOL_PCTROW" localSheetId="3">FALSE</definedName>
    <definedName name="QBREPORTCOMPARECOL_PCTROW" localSheetId="1">FALSE</definedName>
    <definedName name="QBREPORTCOMPARECOL_PCTROW" localSheetId="10">FALSE</definedName>
    <definedName name="QBREPORTCOMPARECOL_PCTROW" localSheetId="9">FALSE</definedName>
    <definedName name="QBREPORTCOMPARECOL_PCTROW" localSheetId="8">FALSE</definedName>
    <definedName name="QBREPORTCOMPARECOL_PCTROW" localSheetId="7">FALSE</definedName>
    <definedName name="QBREPORTCOMPARECOL_PCTROW" localSheetId="6">FALSE</definedName>
    <definedName name="QBREPORTCOMPARECOL_PCTROW" localSheetId="5">FALSE</definedName>
    <definedName name="QBREPORTCOMPARECOL_PCTROW" localSheetId="4">FALSE</definedName>
    <definedName name="QBREPORTCOMPARECOL_PPDIFF" localSheetId="2">FALSE</definedName>
    <definedName name="QBREPORTCOMPARECOL_PPDIFF" localSheetId="3">FALSE</definedName>
    <definedName name="QBREPORTCOMPARECOL_PPDIFF" localSheetId="1">FALSE</definedName>
    <definedName name="QBREPORTCOMPARECOL_PPDIFF" localSheetId="10">FALSE</definedName>
    <definedName name="QBREPORTCOMPARECOL_PPDIFF" localSheetId="9">FALSE</definedName>
    <definedName name="QBREPORTCOMPARECOL_PPDIFF" localSheetId="8">FALSE</definedName>
    <definedName name="QBREPORTCOMPARECOL_PPDIFF" localSheetId="7">FALSE</definedName>
    <definedName name="QBREPORTCOMPARECOL_PPDIFF" localSheetId="6">FALSE</definedName>
    <definedName name="QBREPORTCOMPARECOL_PPDIFF" localSheetId="5">FALSE</definedName>
    <definedName name="QBREPORTCOMPARECOL_PPDIFF" localSheetId="4">FALSE</definedName>
    <definedName name="QBREPORTCOMPARECOL_PPPCT" localSheetId="2">FALSE</definedName>
    <definedName name="QBREPORTCOMPARECOL_PPPCT" localSheetId="3">FALSE</definedName>
    <definedName name="QBREPORTCOMPARECOL_PPPCT" localSheetId="1">FALSE</definedName>
    <definedName name="QBREPORTCOMPARECOL_PPPCT" localSheetId="10">FALSE</definedName>
    <definedName name="QBREPORTCOMPARECOL_PPPCT" localSheetId="9">FALSE</definedName>
    <definedName name="QBREPORTCOMPARECOL_PPPCT" localSheetId="8">FALSE</definedName>
    <definedName name="QBREPORTCOMPARECOL_PPPCT" localSheetId="7">FALSE</definedName>
    <definedName name="QBREPORTCOMPARECOL_PPPCT" localSheetId="6">FALSE</definedName>
    <definedName name="QBREPORTCOMPARECOL_PPPCT" localSheetId="5">FALSE</definedName>
    <definedName name="QBREPORTCOMPARECOL_PPPCT" localSheetId="4">FALSE</definedName>
    <definedName name="QBREPORTCOMPARECOL_PREVPERIOD" localSheetId="2">FALSE</definedName>
    <definedName name="QBREPORTCOMPARECOL_PREVPERIOD" localSheetId="3">FALSE</definedName>
    <definedName name="QBREPORTCOMPARECOL_PREVPERIOD" localSheetId="1">FALSE</definedName>
    <definedName name="QBREPORTCOMPARECOL_PREVPERIOD" localSheetId="10">FALSE</definedName>
    <definedName name="QBREPORTCOMPARECOL_PREVPERIOD" localSheetId="9">FALSE</definedName>
    <definedName name="QBREPORTCOMPARECOL_PREVPERIOD" localSheetId="8">FALSE</definedName>
    <definedName name="QBREPORTCOMPARECOL_PREVPERIOD" localSheetId="7">FALSE</definedName>
    <definedName name="QBREPORTCOMPARECOL_PREVPERIOD" localSheetId="6">FALSE</definedName>
    <definedName name="QBREPORTCOMPARECOL_PREVPERIOD" localSheetId="5">FALSE</definedName>
    <definedName name="QBREPORTCOMPARECOL_PREVPERIOD" localSheetId="4">FALSE</definedName>
    <definedName name="QBREPORTCOMPARECOL_PREVYEAR" localSheetId="2">FALSE</definedName>
    <definedName name="QBREPORTCOMPARECOL_PREVYEAR" localSheetId="3">FALSE</definedName>
    <definedName name="QBREPORTCOMPARECOL_PREVYEAR" localSheetId="1">FALSE</definedName>
    <definedName name="QBREPORTCOMPARECOL_PREVYEAR" localSheetId="10">FALSE</definedName>
    <definedName name="QBREPORTCOMPARECOL_PREVYEAR" localSheetId="9">FALSE</definedName>
    <definedName name="QBREPORTCOMPARECOL_PREVYEAR" localSheetId="8">FALSE</definedName>
    <definedName name="QBREPORTCOMPARECOL_PREVYEAR" localSheetId="7">FALSE</definedName>
    <definedName name="QBREPORTCOMPARECOL_PREVYEAR" localSheetId="6">FALSE</definedName>
    <definedName name="QBREPORTCOMPARECOL_PREVYEAR" localSheetId="5">FALSE</definedName>
    <definedName name="QBREPORTCOMPARECOL_PREVYEAR" localSheetId="4">FALSE</definedName>
    <definedName name="QBREPORTCOMPARECOL_PYDIFF" localSheetId="2">FALSE</definedName>
    <definedName name="QBREPORTCOMPARECOL_PYDIFF" localSheetId="3">FALSE</definedName>
    <definedName name="QBREPORTCOMPARECOL_PYDIFF" localSheetId="1">FALSE</definedName>
    <definedName name="QBREPORTCOMPARECOL_PYDIFF" localSheetId="10">FALSE</definedName>
    <definedName name="QBREPORTCOMPARECOL_PYDIFF" localSheetId="9">FALSE</definedName>
    <definedName name="QBREPORTCOMPARECOL_PYDIFF" localSheetId="8">FALSE</definedName>
    <definedName name="QBREPORTCOMPARECOL_PYDIFF" localSheetId="7">FALSE</definedName>
    <definedName name="QBREPORTCOMPARECOL_PYDIFF" localSheetId="6">FALSE</definedName>
    <definedName name="QBREPORTCOMPARECOL_PYDIFF" localSheetId="5">FALSE</definedName>
    <definedName name="QBREPORTCOMPARECOL_PYDIFF" localSheetId="4">FALSE</definedName>
    <definedName name="QBREPORTCOMPARECOL_PYPCT" localSheetId="2">FALSE</definedName>
    <definedName name="QBREPORTCOMPARECOL_PYPCT" localSheetId="3">FALSE</definedName>
    <definedName name="QBREPORTCOMPARECOL_PYPCT" localSheetId="1">FALSE</definedName>
    <definedName name="QBREPORTCOMPARECOL_PYPCT" localSheetId="10">FALSE</definedName>
    <definedName name="QBREPORTCOMPARECOL_PYPCT" localSheetId="9">FALSE</definedName>
    <definedName name="QBREPORTCOMPARECOL_PYPCT" localSheetId="8">FALSE</definedName>
    <definedName name="QBREPORTCOMPARECOL_PYPCT" localSheetId="7">FALSE</definedName>
    <definedName name="QBREPORTCOMPARECOL_PYPCT" localSheetId="6">FALSE</definedName>
    <definedName name="QBREPORTCOMPARECOL_PYPCT" localSheetId="5">FALSE</definedName>
    <definedName name="QBREPORTCOMPARECOL_PYPCT" localSheetId="4">FALSE</definedName>
    <definedName name="QBREPORTCOMPARECOL_QTY" localSheetId="2">FALSE</definedName>
    <definedName name="QBREPORTCOMPARECOL_QTY" localSheetId="3">FALSE</definedName>
    <definedName name="QBREPORTCOMPARECOL_QTY" localSheetId="1">FALSE</definedName>
    <definedName name="QBREPORTCOMPARECOL_QTY" localSheetId="10">FALSE</definedName>
    <definedName name="QBREPORTCOMPARECOL_QTY" localSheetId="9">FALSE</definedName>
    <definedName name="QBREPORTCOMPARECOL_QTY" localSheetId="8">FALSE</definedName>
    <definedName name="QBREPORTCOMPARECOL_QTY" localSheetId="7">FALSE</definedName>
    <definedName name="QBREPORTCOMPARECOL_QTY" localSheetId="6">FALSE</definedName>
    <definedName name="QBREPORTCOMPARECOL_QTY" localSheetId="5">FALSE</definedName>
    <definedName name="QBREPORTCOMPARECOL_QTY" localSheetId="4">FALSE</definedName>
    <definedName name="QBREPORTCOMPARECOL_RATE" localSheetId="2">FALSE</definedName>
    <definedName name="QBREPORTCOMPARECOL_RATE" localSheetId="3">FALSE</definedName>
    <definedName name="QBREPORTCOMPARECOL_RATE" localSheetId="1">FALSE</definedName>
    <definedName name="QBREPORTCOMPARECOL_RATE" localSheetId="10">FALSE</definedName>
    <definedName name="QBREPORTCOMPARECOL_RATE" localSheetId="9">FALSE</definedName>
    <definedName name="QBREPORTCOMPARECOL_RATE" localSheetId="8">FALSE</definedName>
    <definedName name="QBREPORTCOMPARECOL_RATE" localSheetId="7">FALSE</definedName>
    <definedName name="QBREPORTCOMPARECOL_RATE" localSheetId="6">FALSE</definedName>
    <definedName name="QBREPORTCOMPARECOL_RATE" localSheetId="5">FALSE</definedName>
    <definedName name="QBREPORTCOMPARECOL_RATE" localSheetId="4">FALSE</definedName>
    <definedName name="QBREPORTCOMPARECOL_TRIPBILLEDMILES" localSheetId="2">FALSE</definedName>
    <definedName name="QBREPORTCOMPARECOL_TRIPBILLEDMILES" localSheetId="3">FALSE</definedName>
    <definedName name="QBREPORTCOMPARECOL_TRIPBILLEDMILES" localSheetId="1">FALSE</definedName>
    <definedName name="QBREPORTCOMPARECOL_TRIPBILLEDMILES" localSheetId="10">FALSE</definedName>
    <definedName name="QBREPORTCOMPARECOL_TRIPBILLEDMILES" localSheetId="9">FALSE</definedName>
    <definedName name="QBREPORTCOMPARECOL_TRIPBILLEDMILES" localSheetId="8">FALSE</definedName>
    <definedName name="QBREPORTCOMPARECOL_TRIPBILLEDMILES" localSheetId="7">FALSE</definedName>
    <definedName name="QBREPORTCOMPARECOL_TRIPBILLEDMILES" localSheetId="6">FALSE</definedName>
    <definedName name="QBREPORTCOMPARECOL_TRIPBILLEDMILES" localSheetId="5">FALSE</definedName>
    <definedName name="QBREPORTCOMPARECOL_TRIPBILLEDMILES" localSheetId="4">FALSE</definedName>
    <definedName name="QBREPORTCOMPARECOL_TRIPBILLINGAMOUNT" localSheetId="2">FALSE</definedName>
    <definedName name="QBREPORTCOMPARECOL_TRIPBILLINGAMOUNT" localSheetId="3">FALSE</definedName>
    <definedName name="QBREPORTCOMPARECOL_TRIPBILLINGAMOUNT" localSheetId="1">FALSE</definedName>
    <definedName name="QBREPORTCOMPARECOL_TRIPBILLINGAMOUNT" localSheetId="10">FALSE</definedName>
    <definedName name="QBREPORTCOMPARECOL_TRIPBILLINGAMOUNT" localSheetId="9">FALSE</definedName>
    <definedName name="QBREPORTCOMPARECOL_TRIPBILLINGAMOUNT" localSheetId="8">FALSE</definedName>
    <definedName name="QBREPORTCOMPARECOL_TRIPBILLINGAMOUNT" localSheetId="7">FALSE</definedName>
    <definedName name="QBREPORTCOMPARECOL_TRIPBILLINGAMOUNT" localSheetId="6">FALSE</definedName>
    <definedName name="QBREPORTCOMPARECOL_TRIPBILLINGAMOUNT" localSheetId="5">FALSE</definedName>
    <definedName name="QBREPORTCOMPARECOL_TRIPBILLINGAMOUNT" localSheetId="4">FALSE</definedName>
    <definedName name="QBREPORTCOMPARECOL_TRIPMILES" localSheetId="2">FALSE</definedName>
    <definedName name="QBREPORTCOMPARECOL_TRIPMILES" localSheetId="3">FALSE</definedName>
    <definedName name="QBREPORTCOMPARECOL_TRIPMILES" localSheetId="1">FALSE</definedName>
    <definedName name="QBREPORTCOMPARECOL_TRIPMILES" localSheetId="10">FALSE</definedName>
    <definedName name="QBREPORTCOMPARECOL_TRIPMILES" localSheetId="9">FALSE</definedName>
    <definedName name="QBREPORTCOMPARECOL_TRIPMILES" localSheetId="8">FALSE</definedName>
    <definedName name="QBREPORTCOMPARECOL_TRIPMILES" localSheetId="7">FALSE</definedName>
    <definedName name="QBREPORTCOMPARECOL_TRIPMILES" localSheetId="6">FALSE</definedName>
    <definedName name="QBREPORTCOMPARECOL_TRIPMILES" localSheetId="5">FALSE</definedName>
    <definedName name="QBREPORTCOMPARECOL_TRIPMILES" localSheetId="4">FALSE</definedName>
    <definedName name="QBREPORTCOMPARECOL_TRIPNOTBILLABLEMILES" localSheetId="2">FALSE</definedName>
    <definedName name="QBREPORTCOMPARECOL_TRIPNOTBILLABLEMILES" localSheetId="3">FALSE</definedName>
    <definedName name="QBREPORTCOMPARECOL_TRIPNOTBILLABLEMILES" localSheetId="1">FALSE</definedName>
    <definedName name="QBREPORTCOMPARECOL_TRIPNOTBILLABLEMILES" localSheetId="10">FALSE</definedName>
    <definedName name="QBREPORTCOMPARECOL_TRIPNOTBILLABLEMILES" localSheetId="9">FALSE</definedName>
    <definedName name="QBREPORTCOMPARECOL_TRIPNOTBILLABLEMILES" localSheetId="8">FALSE</definedName>
    <definedName name="QBREPORTCOMPARECOL_TRIPNOTBILLABLEMILES" localSheetId="7">FALSE</definedName>
    <definedName name="QBREPORTCOMPARECOL_TRIPNOTBILLABLEMILES" localSheetId="6">FALSE</definedName>
    <definedName name="QBREPORTCOMPARECOL_TRIPNOTBILLABLEMILES" localSheetId="5">FALSE</definedName>
    <definedName name="QBREPORTCOMPARECOL_TRIPNOTBILLABLEMILES" localSheetId="4">FALSE</definedName>
    <definedName name="QBREPORTCOMPARECOL_TRIPTAXDEDUCTIBLEAMOUNT" localSheetId="2">FALSE</definedName>
    <definedName name="QBREPORTCOMPARECOL_TRIPTAXDEDUCTIBLEAMOUNT" localSheetId="3">FALSE</definedName>
    <definedName name="QBREPORTCOMPARECOL_TRIPTAXDEDUCTIBLEAMOUNT" localSheetId="1">FALSE</definedName>
    <definedName name="QBREPORTCOMPARECOL_TRIPTAXDEDUCTIBLEAMOUNT" localSheetId="10">FALSE</definedName>
    <definedName name="QBREPORTCOMPARECOL_TRIPTAXDEDUCTIBLEAMOUNT" localSheetId="9">FALSE</definedName>
    <definedName name="QBREPORTCOMPARECOL_TRIPTAXDEDUCTIBLEAMOUNT" localSheetId="8">FALSE</definedName>
    <definedName name="QBREPORTCOMPARECOL_TRIPTAXDEDUCTIBLEAMOUNT" localSheetId="7">FALSE</definedName>
    <definedName name="QBREPORTCOMPARECOL_TRIPTAXDEDUCTIBLEAMOUNT" localSheetId="6">FALSE</definedName>
    <definedName name="QBREPORTCOMPARECOL_TRIPTAXDEDUCTIBLEAMOUNT" localSheetId="5">FALSE</definedName>
    <definedName name="QBREPORTCOMPARECOL_TRIPTAXDEDUCTIBLEAMOUNT" localSheetId="4">FALSE</definedName>
    <definedName name="QBREPORTCOMPARECOL_TRIPUNBILLEDMILES" localSheetId="2">FALSE</definedName>
    <definedName name="QBREPORTCOMPARECOL_TRIPUNBILLEDMILES" localSheetId="3">FALSE</definedName>
    <definedName name="QBREPORTCOMPARECOL_TRIPUNBILLEDMILES" localSheetId="1">FALSE</definedName>
    <definedName name="QBREPORTCOMPARECOL_TRIPUNBILLEDMILES" localSheetId="10">FALSE</definedName>
    <definedName name="QBREPORTCOMPARECOL_TRIPUNBILLEDMILES" localSheetId="9">FALSE</definedName>
    <definedName name="QBREPORTCOMPARECOL_TRIPUNBILLEDMILES" localSheetId="8">FALSE</definedName>
    <definedName name="QBREPORTCOMPARECOL_TRIPUNBILLEDMILES" localSheetId="7">FALSE</definedName>
    <definedName name="QBREPORTCOMPARECOL_TRIPUNBILLEDMILES" localSheetId="6">FALSE</definedName>
    <definedName name="QBREPORTCOMPARECOL_TRIPUNBILLEDMILES" localSheetId="5">FALSE</definedName>
    <definedName name="QBREPORTCOMPARECOL_TRIPUNBILLEDMILES" localSheetId="4">FALSE</definedName>
    <definedName name="QBREPORTCOMPARECOL_YTD" localSheetId="2">FALSE</definedName>
    <definedName name="QBREPORTCOMPARECOL_YTD" localSheetId="3">FALSE</definedName>
    <definedName name="QBREPORTCOMPARECOL_YTD" localSheetId="1">FALSE</definedName>
    <definedName name="QBREPORTCOMPARECOL_YTD" localSheetId="10">FALSE</definedName>
    <definedName name="QBREPORTCOMPARECOL_YTD" localSheetId="9">FALSE</definedName>
    <definedName name="QBREPORTCOMPARECOL_YTD" localSheetId="8">FALSE</definedName>
    <definedName name="QBREPORTCOMPARECOL_YTD" localSheetId="7">FALSE</definedName>
    <definedName name="QBREPORTCOMPARECOL_YTD" localSheetId="6">FALSE</definedName>
    <definedName name="QBREPORTCOMPARECOL_YTD" localSheetId="5">FALSE</definedName>
    <definedName name="QBREPORTCOMPARECOL_YTD" localSheetId="4">FALSE</definedName>
    <definedName name="QBREPORTCOMPARECOL_YTDBUDGET" localSheetId="2">FALSE</definedName>
    <definedName name="QBREPORTCOMPARECOL_YTDBUDGET" localSheetId="3">FALSE</definedName>
    <definedName name="QBREPORTCOMPARECOL_YTDBUDGET" localSheetId="1">FALSE</definedName>
    <definedName name="QBREPORTCOMPARECOL_YTDBUDGET" localSheetId="10">FALSE</definedName>
    <definedName name="QBREPORTCOMPARECOL_YTDBUDGET" localSheetId="9">FALSE</definedName>
    <definedName name="QBREPORTCOMPARECOL_YTDBUDGET" localSheetId="8">FALSE</definedName>
    <definedName name="QBREPORTCOMPARECOL_YTDBUDGET" localSheetId="7">FALSE</definedName>
    <definedName name="QBREPORTCOMPARECOL_YTDBUDGET" localSheetId="6">FALSE</definedName>
    <definedName name="QBREPORTCOMPARECOL_YTDBUDGET" localSheetId="5">FALSE</definedName>
    <definedName name="QBREPORTCOMPARECOL_YTDBUDGET" localSheetId="4">FALSE</definedName>
    <definedName name="QBREPORTCOMPARECOL_YTDPCT" localSheetId="2">FALSE</definedName>
    <definedName name="QBREPORTCOMPARECOL_YTDPCT" localSheetId="3">FALSE</definedName>
    <definedName name="QBREPORTCOMPARECOL_YTDPCT" localSheetId="1">FALSE</definedName>
    <definedName name="QBREPORTCOMPARECOL_YTDPCT" localSheetId="10">FALSE</definedName>
    <definedName name="QBREPORTCOMPARECOL_YTDPCT" localSheetId="9">FALSE</definedName>
    <definedName name="QBREPORTCOMPARECOL_YTDPCT" localSheetId="8">FALSE</definedName>
    <definedName name="QBREPORTCOMPARECOL_YTDPCT" localSheetId="7">FALSE</definedName>
    <definedName name="QBREPORTCOMPARECOL_YTDPCT" localSheetId="6">FALSE</definedName>
    <definedName name="QBREPORTCOMPARECOL_YTDPCT" localSheetId="5">FALSE</definedName>
    <definedName name="QBREPORTCOMPARECOL_YTDPCT" localSheetId="4">FALSE</definedName>
    <definedName name="QBREPORTROWAXIS" localSheetId="2">9</definedName>
    <definedName name="QBREPORTROWAXIS" localSheetId="3">9</definedName>
    <definedName name="QBREPORTROWAXIS" localSheetId="1">15</definedName>
    <definedName name="QBREPORTROWAXIS" localSheetId="10">9</definedName>
    <definedName name="QBREPORTROWAXIS" localSheetId="9">15</definedName>
    <definedName name="QBREPORTROWAXIS" localSheetId="8">9</definedName>
    <definedName name="QBREPORTROWAXIS" localSheetId="7">15</definedName>
    <definedName name="QBREPORTROWAXIS" localSheetId="6">9</definedName>
    <definedName name="QBREPORTROWAXIS" localSheetId="5">15</definedName>
    <definedName name="QBREPORTROWAXIS" localSheetId="4">15</definedName>
    <definedName name="QBREPORTSUBCOLAXIS" localSheetId="2">0</definedName>
    <definedName name="QBREPORTSUBCOLAXIS" localSheetId="3">0</definedName>
    <definedName name="QBREPORTSUBCOLAXIS" localSheetId="1">0</definedName>
    <definedName name="QBREPORTSUBCOLAXIS" localSheetId="10">0</definedName>
    <definedName name="QBREPORTSUBCOLAXIS" localSheetId="9">0</definedName>
    <definedName name="QBREPORTSUBCOLAXIS" localSheetId="8">0</definedName>
    <definedName name="QBREPORTSUBCOLAXIS" localSheetId="7">0</definedName>
    <definedName name="QBREPORTSUBCOLAXIS" localSheetId="6">0</definedName>
    <definedName name="QBREPORTSUBCOLAXIS" localSheetId="5">0</definedName>
    <definedName name="QBREPORTSUBCOLAXIS" localSheetId="4">0</definedName>
    <definedName name="QBREPORTTYPE" localSheetId="2">5</definedName>
    <definedName name="QBREPORTTYPE" localSheetId="3">5</definedName>
    <definedName name="QBREPORTTYPE" localSheetId="1">57</definedName>
    <definedName name="QBREPORTTYPE" localSheetId="10">5</definedName>
    <definedName name="QBREPORTTYPE" localSheetId="9">57</definedName>
    <definedName name="QBREPORTTYPE" localSheetId="8">5</definedName>
    <definedName name="QBREPORTTYPE" localSheetId="7">57</definedName>
    <definedName name="QBREPORTTYPE" localSheetId="6">5</definedName>
    <definedName name="QBREPORTTYPE" localSheetId="5">57</definedName>
    <definedName name="QBREPORTTYPE" localSheetId="4">57</definedName>
    <definedName name="QBROWHEADERS" localSheetId="2">5</definedName>
    <definedName name="QBROWHEADERS" localSheetId="3">5</definedName>
    <definedName name="QBROWHEADERS" localSheetId="1">2</definedName>
    <definedName name="QBROWHEADERS" localSheetId="10">6</definedName>
    <definedName name="QBROWHEADERS" localSheetId="9">2</definedName>
    <definedName name="QBROWHEADERS" localSheetId="8">5</definedName>
    <definedName name="QBROWHEADERS" localSheetId="7">2</definedName>
    <definedName name="QBROWHEADERS" localSheetId="6">5</definedName>
    <definedName name="QBROWHEADERS" localSheetId="5">2</definedName>
    <definedName name="QBROWHEADERS" localSheetId="4">2</definedName>
    <definedName name="QBSTARTDATE" localSheetId="2">20181130</definedName>
    <definedName name="QBSTARTDATE" localSheetId="3">20181130</definedName>
    <definedName name="QBSTARTDATE" localSheetId="1">20181101</definedName>
    <definedName name="QBSTARTDATE" localSheetId="10">20181130</definedName>
    <definedName name="QBSTARTDATE" localSheetId="9">20171101</definedName>
    <definedName name="QBSTARTDATE" localSheetId="8">20181130</definedName>
    <definedName name="QBSTARTDATE" localSheetId="7">20181101</definedName>
    <definedName name="QBSTARTDATE" localSheetId="6">20181130</definedName>
    <definedName name="QBSTARTDATE" localSheetId="5">20181101</definedName>
    <definedName name="QBSTARTDATE" localSheetId="4">20171101</definedName>
  </definedNames>
  <calcPr calcId="145621"/>
</workbook>
</file>

<file path=xl/calcChain.xml><?xml version="1.0" encoding="utf-8"?>
<calcChain xmlns="http://schemas.openxmlformats.org/spreadsheetml/2006/main">
  <c r="G56" i="20" l="1"/>
  <c r="G55" i="20"/>
  <c r="G50" i="20"/>
  <c r="G49" i="20"/>
  <c r="G48" i="20"/>
  <c r="G47" i="20"/>
  <c r="G41" i="20"/>
  <c r="G35" i="20"/>
  <c r="G34" i="20"/>
  <c r="G31" i="20"/>
  <c r="G23" i="20"/>
  <c r="G22" i="20"/>
  <c r="G20" i="20"/>
  <c r="G16" i="20"/>
  <c r="G14" i="20"/>
  <c r="U110" i="18" l="1"/>
  <c r="S110" i="18"/>
  <c r="U109" i="18"/>
  <c r="S109" i="18"/>
  <c r="U108" i="18"/>
  <c r="U107" i="18"/>
  <c r="U106" i="18"/>
  <c r="U105" i="18"/>
  <c r="U104" i="18"/>
  <c r="U103" i="18"/>
  <c r="U102" i="18"/>
  <c r="U101" i="18"/>
  <c r="U100" i="18"/>
  <c r="U99" i="18"/>
  <c r="U98" i="18"/>
  <c r="U97" i="18"/>
  <c r="U96" i="18"/>
  <c r="U95" i="18"/>
  <c r="U94" i="18"/>
  <c r="U93" i="18"/>
  <c r="U92" i="18"/>
  <c r="U91" i="18"/>
  <c r="U90" i="18"/>
  <c r="U89" i="18"/>
  <c r="U88" i="18"/>
  <c r="U87" i="18"/>
  <c r="U86" i="18"/>
  <c r="U85" i="18"/>
  <c r="U84" i="18"/>
  <c r="U83" i="18"/>
  <c r="U82" i="18"/>
  <c r="U81" i="18"/>
  <c r="U80" i="18"/>
  <c r="U79" i="18"/>
  <c r="U78" i="18"/>
  <c r="U77" i="18"/>
  <c r="U76" i="18"/>
  <c r="U75" i="18"/>
  <c r="U74" i="18"/>
  <c r="U73" i="18"/>
  <c r="U72" i="18"/>
  <c r="U71" i="18"/>
  <c r="U70" i="18"/>
  <c r="U69" i="18"/>
  <c r="U68" i="18"/>
  <c r="U67" i="18"/>
  <c r="U66" i="18"/>
  <c r="U65" i="18"/>
  <c r="U64" i="18"/>
  <c r="U63" i="18"/>
  <c r="U62" i="18"/>
  <c r="U61" i="18"/>
  <c r="U60" i="18"/>
  <c r="U59" i="18"/>
  <c r="U58" i="18"/>
  <c r="U57" i="18"/>
  <c r="U56" i="18"/>
  <c r="U55" i="18"/>
  <c r="U54" i="18"/>
  <c r="U53" i="18"/>
  <c r="U52" i="18"/>
  <c r="U51" i="18"/>
  <c r="U50" i="18"/>
  <c r="U49" i="18"/>
  <c r="U48" i="18"/>
  <c r="U47" i="18"/>
  <c r="U46" i="18"/>
  <c r="U45" i="18"/>
  <c r="U44" i="18"/>
  <c r="U43" i="18"/>
  <c r="U42" i="18"/>
  <c r="U41" i="18"/>
  <c r="U40" i="18"/>
  <c r="U39" i="18"/>
  <c r="U38" i="18"/>
  <c r="U37" i="18"/>
  <c r="U36" i="18"/>
  <c r="U35" i="18"/>
  <c r="U33" i="18"/>
  <c r="S33" i="18"/>
  <c r="U32" i="18"/>
  <c r="U31" i="18"/>
  <c r="U30" i="18"/>
  <c r="U29" i="18"/>
  <c r="U28" i="18"/>
  <c r="U26" i="18"/>
  <c r="S26" i="18"/>
  <c r="U25" i="18"/>
  <c r="U24" i="18"/>
  <c r="U23" i="18"/>
  <c r="U21" i="18"/>
  <c r="S21" i="18"/>
  <c r="U20" i="18"/>
  <c r="U18" i="18"/>
  <c r="S18" i="18"/>
  <c r="U17" i="18"/>
  <c r="U16" i="18"/>
  <c r="U14" i="18"/>
  <c r="S14" i="18"/>
  <c r="U13" i="18"/>
  <c r="U12" i="18"/>
  <c r="U11" i="18"/>
  <c r="U10" i="18"/>
  <c r="U9" i="18"/>
  <c r="U7" i="18"/>
  <c r="S7" i="18"/>
  <c r="U6" i="18"/>
  <c r="U5" i="18"/>
  <c r="U4" i="18"/>
  <c r="U3" i="18"/>
  <c r="F25" i="16" l="1"/>
  <c r="F24" i="16"/>
  <c r="F18" i="16"/>
  <c r="F17" i="16"/>
  <c r="F16" i="16"/>
  <c r="F15" i="16"/>
  <c r="U54" i="14" l="1"/>
  <c r="S54" i="14"/>
  <c r="U53" i="14"/>
  <c r="S53" i="14"/>
  <c r="U52" i="14"/>
  <c r="U51" i="14"/>
  <c r="U49" i="14"/>
  <c r="S49" i="14"/>
  <c r="U48" i="14"/>
  <c r="U47" i="14"/>
  <c r="U45" i="14"/>
  <c r="S45" i="14"/>
  <c r="U44" i="14"/>
  <c r="U43" i="14"/>
  <c r="U42" i="14"/>
  <c r="U41" i="14"/>
  <c r="U40" i="14"/>
  <c r="U3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8" i="14"/>
  <c r="S18" i="14"/>
  <c r="U17" i="14"/>
  <c r="U16" i="14"/>
  <c r="U14" i="14"/>
  <c r="S14" i="14"/>
  <c r="U13" i="14"/>
  <c r="U11" i="14"/>
  <c r="S11" i="14"/>
  <c r="U10" i="14"/>
  <c r="U8" i="14"/>
  <c r="S8" i="14"/>
  <c r="U7" i="14"/>
  <c r="U6" i="14"/>
  <c r="U4" i="14"/>
  <c r="S4" i="14"/>
  <c r="U3" i="14"/>
  <c r="F24" i="12" l="1"/>
  <c r="F23" i="12"/>
  <c r="F18" i="12"/>
  <c r="F17" i="12"/>
  <c r="F16" i="12"/>
  <c r="F10" i="12"/>
  <c r="F9" i="12"/>
  <c r="F8" i="12"/>
  <c r="U20" i="10" l="1"/>
  <c r="S20" i="10"/>
  <c r="U19" i="10"/>
  <c r="S19" i="10"/>
  <c r="U18" i="10"/>
  <c r="U16" i="10"/>
  <c r="S16" i="10"/>
  <c r="U15" i="10"/>
  <c r="U14" i="10"/>
  <c r="U13" i="10"/>
  <c r="U11" i="10"/>
  <c r="S11" i="10"/>
  <c r="U10" i="10"/>
  <c r="U8" i="10"/>
  <c r="S8" i="10"/>
  <c r="U7" i="10"/>
  <c r="U6" i="10"/>
  <c r="U5" i="10"/>
  <c r="U4" i="10"/>
  <c r="U3" i="10"/>
  <c r="F17" i="8" l="1"/>
  <c r="F16" i="8"/>
  <c r="F11" i="8"/>
  <c r="F10" i="8"/>
  <c r="F9" i="8"/>
  <c r="F8" i="8"/>
  <c r="U8" i="6" l="1"/>
  <c r="S8" i="6"/>
  <c r="U7" i="6"/>
  <c r="S7" i="6"/>
  <c r="U6" i="6"/>
  <c r="U4" i="6"/>
  <c r="S4" i="6"/>
  <c r="U3" i="6"/>
  <c r="F29" i="3" l="1"/>
  <c r="F28" i="3"/>
  <c r="F24" i="3"/>
  <c r="F23" i="3"/>
  <c r="F22" i="3"/>
  <c r="F17" i="3"/>
  <c r="F11" i="3"/>
  <c r="F10" i="3"/>
  <c r="F9" i="3"/>
  <c r="F8" i="3"/>
  <c r="U832" i="1" l="1"/>
  <c r="S832" i="1"/>
  <c r="U831" i="1"/>
  <c r="S831" i="1"/>
  <c r="U830" i="1"/>
  <c r="U829" i="1"/>
  <c r="U828" i="1"/>
  <c r="U827" i="1"/>
  <c r="U825" i="1"/>
  <c r="S825" i="1"/>
  <c r="U824" i="1"/>
  <c r="U823" i="1"/>
  <c r="U821" i="1"/>
  <c r="S821" i="1"/>
  <c r="U820" i="1"/>
  <c r="U819" i="1"/>
  <c r="U818" i="1"/>
  <c r="U817" i="1"/>
  <c r="U816" i="1"/>
  <c r="U815" i="1"/>
  <c r="U814" i="1"/>
  <c r="U813" i="1"/>
  <c r="U812" i="1"/>
  <c r="U811" i="1"/>
  <c r="U810" i="1"/>
  <c r="U809" i="1"/>
  <c r="U808" i="1"/>
  <c r="U807" i="1"/>
  <c r="U806" i="1"/>
  <c r="U804" i="1"/>
  <c r="S804" i="1"/>
  <c r="U803" i="1"/>
  <c r="U802" i="1"/>
  <c r="U801" i="1"/>
  <c r="U800" i="1"/>
  <c r="U799" i="1"/>
  <c r="U798" i="1"/>
  <c r="U797" i="1"/>
  <c r="U796" i="1"/>
  <c r="U795" i="1"/>
  <c r="U794" i="1"/>
  <c r="U793" i="1"/>
  <c r="U791" i="1"/>
  <c r="S791" i="1"/>
  <c r="U790" i="1"/>
  <c r="U789" i="1"/>
  <c r="U788" i="1"/>
  <c r="U787" i="1"/>
  <c r="U786" i="1"/>
  <c r="U785" i="1"/>
  <c r="U784" i="1"/>
  <c r="U783" i="1"/>
  <c r="U782" i="1"/>
  <c r="U781" i="1"/>
  <c r="U780" i="1"/>
  <c r="U779" i="1"/>
  <c r="U778" i="1"/>
  <c r="U777" i="1"/>
  <c r="U776" i="1"/>
  <c r="U775" i="1"/>
  <c r="U774" i="1"/>
  <c r="U773" i="1"/>
  <c r="U772" i="1"/>
  <c r="U771" i="1"/>
  <c r="U770" i="1"/>
  <c r="U769" i="1"/>
  <c r="U767" i="1"/>
  <c r="S767" i="1"/>
  <c r="U766" i="1"/>
  <c r="U765" i="1"/>
  <c r="U764" i="1"/>
  <c r="U763" i="1"/>
  <c r="U762" i="1"/>
  <c r="U761" i="1"/>
  <c r="U760" i="1"/>
  <c r="U759" i="1"/>
  <c r="U758" i="1"/>
  <c r="U757" i="1"/>
  <c r="U756" i="1"/>
  <c r="U755" i="1"/>
  <c r="U753" i="1"/>
  <c r="S753" i="1"/>
  <c r="U752" i="1"/>
  <c r="U750" i="1"/>
  <c r="S750" i="1"/>
  <c r="U749" i="1"/>
  <c r="U747" i="1"/>
  <c r="S747" i="1"/>
  <c r="U746" i="1"/>
  <c r="U744" i="1"/>
  <c r="S744" i="1"/>
  <c r="U743" i="1"/>
  <c r="U742" i="1"/>
  <c r="U741" i="1"/>
  <c r="U740" i="1"/>
  <c r="U739" i="1"/>
  <c r="U738" i="1"/>
  <c r="U737" i="1"/>
  <c r="U736" i="1"/>
  <c r="U735" i="1"/>
  <c r="U734" i="1"/>
  <c r="U733" i="1"/>
  <c r="U732" i="1"/>
  <c r="U731" i="1"/>
  <c r="U730" i="1"/>
  <c r="U729" i="1"/>
  <c r="U728" i="1"/>
  <c r="U727" i="1"/>
  <c r="U726" i="1"/>
  <c r="U725" i="1"/>
  <c r="U724" i="1"/>
  <c r="U723" i="1"/>
  <c r="U722" i="1"/>
  <c r="U721" i="1"/>
  <c r="U720" i="1"/>
  <c r="U719" i="1"/>
  <c r="U718" i="1"/>
  <c r="U717" i="1"/>
  <c r="U716" i="1"/>
  <c r="U715" i="1"/>
  <c r="U714" i="1"/>
  <c r="U713" i="1"/>
  <c r="U712" i="1"/>
  <c r="U711" i="1"/>
  <c r="U710" i="1"/>
  <c r="U709" i="1"/>
  <c r="U708" i="1"/>
  <c r="U707" i="1"/>
  <c r="U706" i="1"/>
  <c r="U705" i="1"/>
  <c r="U704" i="1"/>
  <c r="U703" i="1"/>
  <c r="U702" i="1"/>
  <c r="U701" i="1"/>
  <c r="U700" i="1"/>
  <c r="U699" i="1"/>
  <c r="U698" i="1"/>
  <c r="U697" i="1"/>
  <c r="U696" i="1"/>
  <c r="U695" i="1"/>
  <c r="U694" i="1"/>
  <c r="U693" i="1"/>
  <c r="U692" i="1"/>
  <c r="U691" i="1"/>
  <c r="U690" i="1"/>
  <c r="U689" i="1"/>
  <c r="U687" i="1"/>
  <c r="S687" i="1"/>
  <c r="U686" i="1"/>
  <c r="U685" i="1"/>
  <c r="U684" i="1"/>
  <c r="U683" i="1"/>
  <c r="U681" i="1"/>
  <c r="S681" i="1"/>
  <c r="U680" i="1"/>
  <c r="U679" i="1"/>
  <c r="U678" i="1"/>
  <c r="U677" i="1"/>
  <c r="U676" i="1"/>
  <c r="U674" i="1"/>
  <c r="S674" i="1"/>
  <c r="U673" i="1"/>
  <c r="U671" i="1"/>
  <c r="S671" i="1"/>
  <c r="U670" i="1"/>
  <c r="U668" i="1"/>
  <c r="S668" i="1"/>
  <c r="U667" i="1"/>
  <c r="U666" i="1"/>
  <c r="U665" i="1"/>
  <c r="U664" i="1"/>
  <c r="U663" i="1"/>
  <c r="U662" i="1"/>
  <c r="U661" i="1"/>
  <c r="U660" i="1"/>
  <c r="U659" i="1"/>
  <c r="U658" i="1"/>
  <c r="U657" i="1"/>
  <c r="U655" i="1"/>
  <c r="S655" i="1"/>
  <c r="U654" i="1"/>
  <c r="U653" i="1"/>
  <c r="U652" i="1"/>
  <c r="U651" i="1"/>
  <c r="U650" i="1"/>
  <c r="U649" i="1"/>
  <c r="U648" i="1"/>
  <c r="U647" i="1"/>
  <c r="U646" i="1"/>
  <c r="U645" i="1"/>
  <c r="U644" i="1"/>
  <c r="U643" i="1"/>
  <c r="U642" i="1"/>
  <c r="U641" i="1"/>
  <c r="U640" i="1"/>
  <c r="U639" i="1"/>
  <c r="U638" i="1"/>
  <c r="U637" i="1"/>
  <c r="U636" i="1"/>
  <c r="U635" i="1"/>
  <c r="U634" i="1"/>
  <c r="U633" i="1"/>
  <c r="U632" i="1"/>
  <c r="U631" i="1"/>
  <c r="U630" i="1"/>
  <c r="U629" i="1"/>
  <c r="U628" i="1"/>
  <c r="U627" i="1"/>
  <c r="U626" i="1"/>
  <c r="U625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2" i="1"/>
  <c r="U611" i="1"/>
  <c r="U609" i="1"/>
  <c r="S609" i="1"/>
  <c r="U608" i="1"/>
  <c r="U606" i="1"/>
  <c r="S606" i="1"/>
  <c r="U605" i="1"/>
  <c r="U604" i="1"/>
  <c r="U603" i="1"/>
  <c r="U602" i="1"/>
  <c r="U601" i="1"/>
  <c r="U600" i="1"/>
  <c r="U599" i="1"/>
  <c r="U598" i="1"/>
  <c r="U597" i="1"/>
  <c r="U596" i="1"/>
  <c r="U595" i="1"/>
  <c r="U594" i="1"/>
  <c r="U593" i="1"/>
  <c r="U591" i="1"/>
  <c r="S591" i="1"/>
  <c r="U590" i="1"/>
  <c r="U588" i="1"/>
  <c r="S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4" i="1"/>
  <c r="S574" i="1"/>
  <c r="U573" i="1"/>
  <c r="U572" i="1"/>
  <c r="U570" i="1"/>
  <c r="S570" i="1"/>
  <c r="U569" i="1"/>
  <c r="U567" i="1"/>
  <c r="S567" i="1"/>
  <c r="U566" i="1"/>
  <c r="U565" i="1"/>
  <c r="U563" i="1"/>
  <c r="S563" i="1"/>
  <c r="U562" i="1"/>
  <c r="U560" i="1"/>
  <c r="S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546" i="1"/>
  <c r="S546" i="1"/>
  <c r="U545" i="1"/>
  <c r="U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0" i="1"/>
  <c r="S450" i="1"/>
  <c r="U449" i="1"/>
  <c r="U448" i="1"/>
  <c r="U447" i="1"/>
  <c r="U446" i="1"/>
  <c r="U445" i="1"/>
  <c r="U443" i="1"/>
  <c r="S443" i="1"/>
  <c r="U442" i="1"/>
  <c r="U440" i="1"/>
  <c r="S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6" i="1"/>
  <c r="S426" i="1"/>
  <c r="U425" i="1"/>
  <c r="U423" i="1"/>
  <c r="S423" i="1"/>
  <c r="U422" i="1"/>
  <c r="U421" i="1"/>
  <c r="U420" i="1"/>
  <c r="U419" i="1"/>
  <c r="U417" i="1"/>
  <c r="S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1" i="1"/>
  <c r="S401" i="1"/>
  <c r="U400" i="1"/>
  <c r="U399" i="1"/>
  <c r="U397" i="1"/>
  <c r="S397" i="1"/>
  <c r="U396" i="1"/>
  <c r="U394" i="1"/>
  <c r="S394" i="1"/>
  <c r="U393" i="1"/>
  <c r="U391" i="1"/>
  <c r="S391" i="1"/>
  <c r="U390" i="1"/>
  <c r="U389" i="1"/>
  <c r="U388" i="1"/>
  <c r="U386" i="1"/>
  <c r="S386" i="1"/>
  <c r="U385" i="1"/>
  <c r="U383" i="1"/>
  <c r="S383" i="1"/>
  <c r="U382" i="1"/>
  <c r="U380" i="1"/>
  <c r="S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6" i="1"/>
  <c r="S366" i="1"/>
  <c r="U365" i="1"/>
  <c r="U364" i="1"/>
  <c r="U363" i="1"/>
  <c r="U362" i="1"/>
  <c r="U361" i="1"/>
  <c r="U360" i="1"/>
  <c r="U358" i="1"/>
  <c r="S358" i="1"/>
  <c r="U357" i="1"/>
  <c r="U355" i="1"/>
  <c r="S355" i="1"/>
  <c r="U354" i="1"/>
  <c r="U353" i="1"/>
  <c r="U352" i="1"/>
  <c r="U351" i="1"/>
  <c r="U350" i="1"/>
  <c r="U349" i="1"/>
  <c r="U348" i="1"/>
  <c r="U347" i="1"/>
  <c r="U346" i="1"/>
  <c r="U345" i="1"/>
  <c r="U344" i="1"/>
  <c r="U342" i="1"/>
  <c r="S342" i="1"/>
  <c r="U341" i="1"/>
  <c r="U339" i="1"/>
  <c r="S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6" i="1"/>
  <c r="S306" i="1"/>
  <c r="U305" i="1"/>
  <c r="U304" i="1"/>
  <c r="U302" i="1"/>
  <c r="S302" i="1"/>
  <c r="U301" i="1"/>
  <c r="U299" i="1"/>
  <c r="S299" i="1"/>
  <c r="U298" i="1"/>
  <c r="U296" i="1"/>
  <c r="S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0" i="1"/>
  <c r="S280" i="1"/>
  <c r="U279" i="1"/>
  <c r="U277" i="1"/>
  <c r="S277" i="1"/>
  <c r="U276" i="1"/>
  <c r="U275" i="1"/>
  <c r="U274" i="1"/>
  <c r="U273" i="1"/>
  <c r="U272" i="1"/>
  <c r="U271" i="1"/>
  <c r="U270" i="1"/>
  <c r="U269" i="1"/>
  <c r="U268" i="1"/>
  <c r="U266" i="1"/>
  <c r="S266" i="1"/>
  <c r="U265" i="1"/>
  <c r="U263" i="1"/>
  <c r="S263" i="1"/>
  <c r="U262" i="1"/>
  <c r="U260" i="1"/>
  <c r="S260" i="1"/>
  <c r="U259" i="1"/>
  <c r="U257" i="1"/>
  <c r="S257" i="1"/>
  <c r="U256" i="1"/>
  <c r="U255" i="1"/>
  <c r="U254" i="1"/>
  <c r="U252" i="1"/>
  <c r="S252" i="1"/>
  <c r="U251" i="1"/>
  <c r="U250" i="1"/>
  <c r="U248" i="1"/>
  <c r="S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4" i="1"/>
  <c r="S234" i="1"/>
  <c r="U233" i="1"/>
  <c r="U232" i="1"/>
  <c r="U230" i="1"/>
  <c r="S230" i="1"/>
  <c r="U229" i="1"/>
  <c r="U228" i="1"/>
  <c r="U227" i="1"/>
  <c r="U226" i="1"/>
  <c r="U225" i="1"/>
  <c r="U224" i="1"/>
  <c r="U222" i="1"/>
  <c r="S222" i="1"/>
  <c r="U221" i="1"/>
  <c r="U220" i="1"/>
  <c r="U218" i="1"/>
  <c r="S218" i="1"/>
  <c r="U217" i="1"/>
  <c r="U216" i="1"/>
  <c r="U214" i="1"/>
  <c r="S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5" i="1"/>
  <c r="S195" i="1"/>
  <c r="U194" i="1"/>
  <c r="U192" i="1"/>
  <c r="S192" i="1"/>
  <c r="U191" i="1"/>
  <c r="U189" i="1"/>
  <c r="S189" i="1"/>
  <c r="U188" i="1"/>
  <c r="U186" i="1"/>
  <c r="S186" i="1"/>
  <c r="U185" i="1"/>
  <c r="U184" i="1"/>
  <c r="U183" i="1"/>
  <c r="U182" i="1"/>
  <c r="U180" i="1"/>
  <c r="S180" i="1"/>
  <c r="U179" i="1"/>
  <c r="U177" i="1"/>
  <c r="S177" i="1"/>
  <c r="U176" i="1"/>
  <c r="U175" i="1"/>
  <c r="U173" i="1"/>
  <c r="S173" i="1"/>
  <c r="U172" i="1"/>
  <c r="U170" i="1"/>
  <c r="S170" i="1"/>
  <c r="U169" i="1"/>
  <c r="U167" i="1"/>
  <c r="S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49" i="1"/>
  <c r="S149" i="1"/>
  <c r="U148" i="1"/>
  <c r="U146" i="1"/>
  <c r="S146" i="1"/>
  <c r="U145" i="1"/>
  <c r="U143" i="1"/>
  <c r="S143" i="1"/>
  <c r="U142" i="1"/>
  <c r="U140" i="1"/>
  <c r="S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5" i="1"/>
  <c r="S85" i="1"/>
  <c r="U84" i="1"/>
  <c r="U83" i="1"/>
  <c r="U82" i="1"/>
  <c r="U80" i="1"/>
  <c r="S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5" i="1"/>
  <c r="S65" i="1"/>
  <c r="U64" i="1"/>
  <c r="U62" i="1"/>
  <c r="S62" i="1"/>
  <c r="U61" i="1"/>
  <c r="U60" i="1"/>
  <c r="U59" i="1"/>
  <c r="U58" i="1"/>
  <c r="U57" i="1"/>
  <c r="U56" i="1"/>
  <c r="U55" i="1"/>
  <c r="U54" i="1"/>
  <c r="U53" i="1"/>
  <c r="U52" i="1"/>
  <c r="U51" i="1"/>
  <c r="U49" i="1"/>
  <c r="S49" i="1"/>
  <c r="U48" i="1"/>
  <c r="U47" i="1"/>
  <c r="U46" i="1"/>
  <c r="U45" i="1"/>
  <c r="U44" i="1"/>
  <c r="U43" i="1"/>
  <c r="U42" i="1"/>
  <c r="U41" i="1"/>
  <c r="U40" i="1"/>
  <c r="U39" i="1"/>
  <c r="U38" i="1"/>
  <c r="U37" i="1"/>
  <c r="U35" i="1"/>
  <c r="S35" i="1"/>
  <c r="U34" i="1"/>
  <c r="U33" i="1"/>
  <c r="U31" i="1"/>
  <c r="S31" i="1"/>
  <c r="U30" i="1"/>
  <c r="U28" i="1"/>
  <c r="S28" i="1"/>
  <c r="U27" i="1"/>
  <c r="U25" i="1"/>
  <c r="S25" i="1"/>
  <c r="U24" i="1"/>
  <c r="U23" i="1"/>
  <c r="U21" i="1"/>
  <c r="S21" i="1"/>
  <c r="U20" i="1"/>
  <c r="U19" i="1"/>
  <c r="U17" i="1"/>
  <c r="S17" i="1"/>
  <c r="U16" i="1"/>
  <c r="U15" i="1"/>
  <c r="U14" i="1"/>
  <c r="U13" i="1"/>
  <c r="U12" i="1"/>
  <c r="U10" i="1"/>
  <c r="S10" i="1"/>
  <c r="U9" i="1"/>
  <c r="U8" i="1"/>
  <c r="U6" i="1"/>
  <c r="S6" i="1"/>
  <c r="U5" i="1"/>
  <c r="U4" i="1"/>
  <c r="U3" i="1"/>
</calcChain>
</file>

<file path=xl/sharedStrings.xml><?xml version="1.0" encoding="utf-8"?>
<sst xmlns="http://schemas.openxmlformats.org/spreadsheetml/2006/main" count="3899" uniqueCount="1159">
  <si>
    <t>Type</t>
  </si>
  <si>
    <t>Date</t>
  </si>
  <si>
    <t>Num</t>
  </si>
  <si>
    <t>Memo</t>
  </si>
  <si>
    <t>Account</t>
  </si>
  <si>
    <t>Clr</t>
  </si>
  <si>
    <t>Split</t>
  </si>
  <si>
    <t>Amount</t>
  </si>
  <si>
    <t>Balance</t>
  </si>
  <si>
    <t>AFMA</t>
  </si>
  <si>
    <t>Total AFMA</t>
  </si>
  <si>
    <t>Alma Area Chamber of Commerce</t>
  </si>
  <si>
    <t>Total Alma Area Chamber of Commerce</t>
  </si>
  <si>
    <t>Applicant Information</t>
  </si>
  <si>
    <t>Total Applicant Information</t>
  </si>
  <si>
    <t>AR Department of Workforce Services</t>
  </si>
  <si>
    <t>Total AR Department of Workforce Services</t>
  </si>
  <si>
    <t>Arkansas Department of Health</t>
  </si>
  <si>
    <t>Total Arkansas Department of Health</t>
  </si>
  <si>
    <t>Arkansas Municipal League Defense Fund</t>
  </si>
  <si>
    <t>Total Arkansas Municipal League Defense Fund</t>
  </si>
  <si>
    <t>Arkansas Municipal Leagues</t>
  </si>
  <si>
    <t>Total Arkansas Municipal Leagues</t>
  </si>
  <si>
    <t>Arkansas One Call</t>
  </si>
  <si>
    <t>Total Arkansas One Call</t>
  </si>
  <si>
    <t>ARKANSAS VALLEY ELECTRIC</t>
  </si>
  <si>
    <t>Total ARKANSAS VALLEY ELECTRIC</t>
  </si>
  <si>
    <t>BANK OF THE OZARKS</t>
  </si>
  <si>
    <t>Total BANK OF THE OZARKS</t>
  </si>
  <si>
    <t>BELL'S FIREWORKS</t>
  </si>
  <si>
    <t>Total BELL'S FIREWORKS</t>
  </si>
  <si>
    <t>BH Energy Arkansas</t>
  </si>
  <si>
    <t>Total BH Energy Arkansas</t>
  </si>
  <si>
    <t>BILLY GALE MORSE</t>
  </si>
  <si>
    <t>Total BILLY GALE MORSE</t>
  </si>
  <si>
    <t>BLACK HILLS ENERGY</t>
  </si>
  <si>
    <t>Total BLACK HILLS ENERGY</t>
  </si>
  <si>
    <t>Brandon Chancey</t>
  </si>
  <si>
    <t>Total Brandon Chancey</t>
  </si>
  <si>
    <t>Brandon Kimbrall</t>
  </si>
  <si>
    <t>Total Brandon Kimbrall</t>
  </si>
  <si>
    <t>Brian and Dales</t>
  </si>
  <si>
    <t>Total Brian and Dales</t>
  </si>
  <si>
    <t>Brister Law Firm</t>
  </si>
  <si>
    <t>Total Brister Law Firm</t>
  </si>
  <si>
    <t>Chris Green</t>
  </si>
  <si>
    <t>Total Chris Green</t>
  </si>
  <si>
    <t>citizens bank</t>
  </si>
  <si>
    <t>Total citizens bank</t>
  </si>
  <si>
    <t>City of Dyer Fire Department</t>
  </si>
  <si>
    <t>Total City of Dyer Fire Department</t>
  </si>
  <si>
    <t>CITY OF DYER PAYROLL</t>
  </si>
  <si>
    <t>Total CITY OF DYER PAYROLL</t>
  </si>
  <si>
    <t>City of Dyer Police Dept</t>
  </si>
  <si>
    <t>Total City of Dyer Police Dept</t>
  </si>
  <si>
    <t>Cody Churchwell</t>
  </si>
  <si>
    <t>Total Cody Churchwell</t>
  </si>
  <si>
    <t>Cody Holmes</t>
  </si>
  <si>
    <t>Total Cody Holmes</t>
  </si>
  <si>
    <t>Consolidated Printing</t>
  </si>
  <si>
    <t>Total Consolidated Printing</t>
  </si>
  <si>
    <t>COX COMMUNICATIONS</t>
  </si>
  <si>
    <t>Total COX COMMUNICATIONS</t>
  </si>
  <si>
    <t>Crawford  County</t>
  </si>
  <si>
    <t>Total Crawford  County</t>
  </si>
  <si>
    <t>Crawford County Dept Emergency Management</t>
  </si>
  <si>
    <t>Total Crawford County Dept Emergency Management</t>
  </si>
  <si>
    <t>D-BEST TECHNOLOGIES</t>
  </si>
  <si>
    <t>Total D-BEST TECHNOLOGIES</t>
  </si>
  <si>
    <t>Department of Finance and Adminisration</t>
  </si>
  <si>
    <t>Total Department of Finance and Adminisration</t>
  </si>
  <si>
    <t>Donna Staton</t>
  </si>
  <si>
    <t>Total Donna Staton</t>
  </si>
  <si>
    <t>Drain Master</t>
  </si>
  <si>
    <t>Total Drain Master</t>
  </si>
  <si>
    <t>EMC Insurance</t>
  </si>
  <si>
    <t>Total EMC Insurance</t>
  </si>
  <si>
    <t>Ethan Skarda</t>
  </si>
  <si>
    <t>Total Ethan Skarda</t>
  </si>
  <si>
    <t>Extreme Carnival</t>
  </si>
  <si>
    <t>Total Extreme Carnival</t>
  </si>
  <si>
    <t>Firefighers Income Protection Plan</t>
  </si>
  <si>
    <t>Total Firefighers Income Protection Plan</t>
  </si>
  <si>
    <t>Hudson's Pest Solutions</t>
  </si>
  <si>
    <t>Total Hudson's Pest Solutions</t>
  </si>
  <si>
    <t>Jacks Building Supply</t>
  </si>
  <si>
    <t>Total Jacks Building Supply</t>
  </si>
  <si>
    <t>JIM DAPSON</t>
  </si>
  <si>
    <t>Ö</t>
  </si>
  <si>
    <t>Total JIM DAPSON</t>
  </si>
  <si>
    <t>Joe's Alma Service  Center</t>
  </si>
  <si>
    <t>Total Joe's Alma Service  Center</t>
  </si>
  <si>
    <t>Johnny Humphrey</t>
  </si>
  <si>
    <t>Total Johnny Humphrey</t>
  </si>
  <si>
    <t>Karen Hallmark</t>
  </si>
  <si>
    <t>Total Karen Hallmark</t>
  </si>
  <si>
    <t>KATHERINE FRY</t>
  </si>
  <si>
    <t>Total KATHERINE FRY</t>
  </si>
  <si>
    <t>Kavin Quick</t>
  </si>
  <si>
    <t>Total Kavin Quick</t>
  </si>
  <si>
    <t>Kings Travel Mart</t>
  </si>
  <si>
    <t>Total Kings Travel Mart</t>
  </si>
  <si>
    <t>Living Water Fellowship</t>
  </si>
  <si>
    <t>Total Living Water Fellowship</t>
  </si>
  <si>
    <t>Lonnie Robins.</t>
  </si>
  <si>
    <t>Total Lonnie Robins.</t>
  </si>
  <si>
    <t>Lynn Hubbard</t>
  </si>
  <si>
    <t>Total Lynn Hubbard</t>
  </si>
  <si>
    <t>Machine Power</t>
  </si>
  <si>
    <t>Total Machine Power</t>
  </si>
  <si>
    <t>McCollum Heat and Air Inc.</t>
  </si>
  <si>
    <t>Total McCollum Heat and Air Inc.</t>
  </si>
  <si>
    <t>Meadors Lumber Company</t>
  </si>
  <si>
    <t>Total Meadors Lumber Company</t>
  </si>
  <si>
    <t>Michael Aleck</t>
  </si>
  <si>
    <t>Total Michael Aleck</t>
  </si>
  <si>
    <t>Mosquito Product LLC</t>
  </si>
  <si>
    <t>Total Mosquito Product LLC</t>
  </si>
  <si>
    <t>MSG Waste &amp; Refuse</t>
  </si>
  <si>
    <t>Total MSG Waste &amp; Refuse</t>
  </si>
  <si>
    <t>Municipal Health Benefit Fund</t>
  </si>
  <si>
    <t>Total Municipal Health Benefit Fund</t>
  </si>
  <si>
    <t>Municipal League Workers Comp Trust</t>
  </si>
  <si>
    <t>Total Municipal League Workers Comp Trust</t>
  </si>
  <si>
    <t>Municipal Vehicle Program</t>
  </si>
  <si>
    <t>Total Municipal Vehicle Program</t>
  </si>
  <si>
    <t>Nancy Smith</t>
  </si>
  <si>
    <t>Total Nancy Smith</t>
  </si>
  <si>
    <t>NASASP</t>
  </si>
  <si>
    <t>Total NASASP</t>
  </si>
  <si>
    <t>O'Reilly Auto Parts</t>
  </si>
  <si>
    <t>Total O'Reilly Auto Parts</t>
  </si>
  <si>
    <t>OG&amp;E</t>
  </si>
  <si>
    <t>Bill</t>
  </si>
  <si>
    <t>Check</t>
  </si>
  <si>
    <t>Deposit</t>
  </si>
  <si>
    <t>1703</t>
  </si>
  <si>
    <t>1866</t>
  </si>
  <si>
    <t>Inv#938403</t>
  </si>
  <si>
    <t>1868</t>
  </si>
  <si>
    <t>1876</t>
  </si>
  <si>
    <t>1974</t>
  </si>
  <si>
    <t>1745</t>
  </si>
  <si>
    <t>1769</t>
  </si>
  <si>
    <t>1785</t>
  </si>
  <si>
    <t>1893</t>
  </si>
  <si>
    <t>1964</t>
  </si>
  <si>
    <t>1688</t>
  </si>
  <si>
    <t>1700</t>
  </si>
  <si>
    <t>1744</t>
  </si>
  <si>
    <t>1843</t>
  </si>
  <si>
    <t>1932</t>
  </si>
  <si>
    <t>Loan payment</t>
  </si>
  <si>
    <t>1692</t>
  </si>
  <si>
    <t>1728</t>
  </si>
  <si>
    <t>1771</t>
  </si>
  <si>
    <t>1804</t>
  </si>
  <si>
    <t>1837</t>
  </si>
  <si>
    <t>1878</t>
  </si>
  <si>
    <t>1917</t>
  </si>
  <si>
    <t>1890</t>
  </si>
  <si>
    <t>623156</t>
  </si>
  <si>
    <t>623895</t>
  </si>
  <si>
    <t>624879</t>
  </si>
  <si>
    <t>0000625784</t>
  </si>
  <si>
    <t>626354</t>
  </si>
  <si>
    <t>627022</t>
  </si>
  <si>
    <t>627542</t>
  </si>
  <si>
    <t>9620000712</t>
  </si>
  <si>
    <t>0000629026</t>
  </si>
  <si>
    <t>0000629795</t>
  </si>
  <si>
    <t>630360</t>
  </si>
  <si>
    <t>631129</t>
  </si>
  <si>
    <t>1801</t>
  </si>
  <si>
    <t>1812</t>
  </si>
  <si>
    <t>622430</t>
  </si>
  <si>
    <t>1689</t>
  </si>
  <si>
    <t>1719</t>
  </si>
  <si>
    <t>1768</t>
  </si>
  <si>
    <t>1803</t>
  </si>
  <si>
    <t>1831</t>
  </si>
  <si>
    <t>1864</t>
  </si>
  <si>
    <t>1913</t>
  </si>
  <si>
    <t>1952</t>
  </si>
  <si>
    <t>1981</t>
  </si>
  <si>
    <t>Inv#56192</t>
  </si>
  <si>
    <t>Civil &amp; Criminal fee</t>
  </si>
  <si>
    <t>1694</t>
  </si>
  <si>
    <t>1730</t>
  </si>
  <si>
    <t>1767</t>
  </si>
  <si>
    <t>1806</t>
  </si>
  <si>
    <t>1833</t>
  </si>
  <si>
    <t>1835</t>
  </si>
  <si>
    <t>1875</t>
  </si>
  <si>
    <t>1925</t>
  </si>
  <si>
    <t>1959</t>
  </si>
  <si>
    <t>1749</t>
  </si>
  <si>
    <t>4159</t>
  </si>
  <si>
    <t>1834</t>
  </si>
  <si>
    <t>1200</t>
  </si>
  <si>
    <t>1880</t>
  </si>
  <si>
    <t>1969</t>
  </si>
  <si>
    <t>1912</t>
  </si>
  <si>
    <t>21029730</t>
  </si>
  <si>
    <t>21035374</t>
  </si>
  <si>
    <t>1698</t>
  </si>
  <si>
    <t>1734</t>
  </si>
  <si>
    <t>1780</t>
  </si>
  <si>
    <t>21039772</t>
  </si>
  <si>
    <t>1814</t>
  </si>
  <si>
    <t>1844</t>
  </si>
  <si>
    <t>1886</t>
  </si>
  <si>
    <t>21044161</t>
  </si>
  <si>
    <t>1928</t>
  </si>
  <si>
    <t>1967</t>
  </si>
  <si>
    <t>1998</t>
  </si>
  <si>
    <t>21048621</t>
  </si>
  <si>
    <t>Parade float prize</t>
  </si>
  <si>
    <t>1715</t>
  </si>
  <si>
    <t>1732</t>
  </si>
  <si>
    <t>1879</t>
  </si>
  <si>
    <t>1898</t>
  </si>
  <si>
    <t>1996</t>
  </si>
  <si>
    <t>Feb Pay</t>
  </si>
  <si>
    <t>1711</t>
  </si>
  <si>
    <t>1760</t>
  </si>
  <si>
    <t>1792</t>
  </si>
  <si>
    <t>1827</t>
  </si>
  <si>
    <t>1859</t>
  </si>
  <si>
    <t>1905</t>
  </si>
  <si>
    <t>1944</t>
  </si>
  <si>
    <t>1983</t>
  </si>
  <si>
    <t>32077</t>
  </si>
  <si>
    <t>L33314487</t>
  </si>
  <si>
    <t>L33412177</t>
  </si>
  <si>
    <t>1956</t>
  </si>
  <si>
    <t>Inv#1001157</t>
  </si>
  <si>
    <t>1690</t>
  </si>
  <si>
    <t>1720</t>
  </si>
  <si>
    <t>1762</t>
  </si>
  <si>
    <t>1787</t>
  </si>
  <si>
    <t>1863</t>
  </si>
  <si>
    <t>1902</t>
  </si>
  <si>
    <t>1942</t>
  </si>
  <si>
    <t>1980</t>
  </si>
  <si>
    <t>1623</t>
  </si>
  <si>
    <t>1713</t>
  </si>
  <si>
    <t>1777</t>
  </si>
  <si>
    <t>1791</t>
  </si>
  <si>
    <t>1826</t>
  </si>
  <si>
    <t>1858</t>
  </si>
  <si>
    <t>1909</t>
  </si>
  <si>
    <t>1950</t>
  </si>
  <si>
    <t>1985</t>
  </si>
  <si>
    <t>1783</t>
  </si>
  <si>
    <t>christmas dec yards</t>
  </si>
  <si>
    <t>1687</t>
  </si>
  <si>
    <t>1705</t>
  </si>
  <si>
    <t>1706</t>
  </si>
  <si>
    <t>1707</t>
  </si>
  <si>
    <t>1729</t>
  </si>
  <si>
    <t>1731</t>
  </si>
  <si>
    <t>1738</t>
  </si>
  <si>
    <t>1754</t>
  </si>
  <si>
    <t>1755</t>
  </si>
  <si>
    <t>1776</t>
  </si>
  <si>
    <t>1782</t>
  </si>
  <si>
    <t>1789</t>
  </si>
  <si>
    <t>1797</t>
  </si>
  <si>
    <t>1799</t>
  </si>
  <si>
    <t>1811</t>
  </si>
  <si>
    <t>1815</t>
  </si>
  <si>
    <t>1822</t>
  </si>
  <si>
    <t>1854</t>
  </si>
  <si>
    <t>1911</t>
  </si>
  <si>
    <t>1920</t>
  </si>
  <si>
    <t>1953</t>
  </si>
  <si>
    <t>1991</t>
  </si>
  <si>
    <t>1693</t>
  </si>
  <si>
    <t>1722</t>
  </si>
  <si>
    <t>1764</t>
  </si>
  <si>
    <t>1874</t>
  </si>
  <si>
    <t>1931</t>
  </si>
  <si>
    <t>1709</t>
  </si>
  <si>
    <t>1756</t>
  </si>
  <si>
    <t>1800</t>
  </si>
  <si>
    <t>1830</t>
  </si>
  <si>
    <t>1857</t>
  </si>
  <si>
    <t>1908</t>
  </si>
  <si>
    <t>1949</t>
  </si>
  <si>
    <t>1986</t>
  </si>
  <si>
    <t>Inv#3631</t>
  </si>
  <si>
    <t>1779</t>
  </si>
  <si>
    <t>1922</t>
  </si>
  <si>
    <t>1978</t>
  </si>
  <si>
    <t>1927</t>
  </si>
  <si>
    <t>1741</t>
  </si>
  <si>
    <t>1963</t>
  </si>
  <si>
    <t>Life Insurance</t>
  </si>
  <si>
    <t>2/2018</t>
  </si>
  <si>
    <t>Insurance for Jan</t>
  </si>
  <si>
    <t>Life ins Elect Off.</t>
  </si>
  <si>
    <t>1701</t>
  </si>
  <si>
    <t>1742</t>
  </si>
  <si>
    <t>1802</t>
  </si>
  <si>
    <t>1842</t>
  </si>
  <si>
    <t>1938</t>
  </si>
  <si>
    <t>1971</t>
  </si>
  <si>
    <t>1766</t>
  </si>
  <si>
    <t>1975</t>
  </si>
  <si>
    <t>1737</t>
  </si>
  <si>
    <t>1710</t>
  </si>
  <si>
    <t>1759</t>
  </si>
  <si>
    <t>1793</t>
  </si>
  <si>
    <t>1823</t>
  </si>
  <si>
    <t>1862</t>
  </si>
  <si>
    <t>1906</t>
  </si>
  <si>
    <t>1948</t>
  </si>
  <si>
    <t>1988</t>
  </si>
  <si>
    <t>1773</t>
  </si>
  <si>
    <t>1870</t>
  </si>
  <si>
    <t>1914</t>
  </si>
  <si>
    <t>1400601116</t>
  </si>
  <si>
    <t>1697</t>
  </si>
  <si>
    <t>1735</t>
  </si>
  <si>
    <t>1778</t>
  </si>
  <si>
    <t>1809</t>
  </si>
  <si>
    <t>Inv#5200</t>
  </si>
  <si>
    <t>Inv#5377</t>
  </si>
  <si>
    <t>Inv#5516</t>
  </si>
  <si>
    <t>Inv#397</t>
  </si>
  <si>
    <t>Inv#398</t>
  </si>
  <si>
    <t>Inv#938055</t>
  </si>
  <si>
    <t>Inv#200505</t>
  </si>
  <si>
    <t>Inv#2000054</t>
  </si>
  <si>
    <t>Inv#201154  Bruce Barber</t>
  </si>
  <si>
    <t>for 4th quarter 2017</t>
  </si>
  <si>
    <t>underpayment  for 2017/4 Quarter</t>
  </si>
  <si>
    <t>Cust#2401107735</t>
  </si>
  <si>
    <t>Inv#22346942</t>
  </si>
  <si>
    <t>Annual payment for AMLDefense Fund 2019 Annual Services</t>
  </si>
  <si>
    <t>Annual fee for employee insurance</t>
  </si>
  <si>
    <t>0319687-IN</t>
  </si>
  <si>
    <t>Inv# 0321694-IN paying for the year</t>
  </si>
  <si>
    <t>Rosella Way</t>
  </si>
  <si>
    <t>Loan#50080001008</t>
  </si>
  <si>
    <t>June 2018</t>
  </si>
  <si>
    <t>July 2018 payment</t>
  </si>
  <si>
    <t>August 2018</t>
  </si>
  <si>
    <t>September 2018 Payment</t>
  </si>
  <si>
    <t>July 2018</t>
  </si>
  <si>
    <t>Voucher ID 39152</t>
  </si>
  <si>
    <t>Rec#01830</t>
  </si>
  <si>
    <t>Vou#00042515  Rec#01840</t>
  </si>
  <si>
    <t>Rec#01862</t>
  </si>
  <si>
    <t>AR FRFEEDyer REC#01869</t>
  </si>
  <si>
    <t>Rec# 01884</t>
  </si>
  <si>
    <t>Rec#01900</t>
  </si>
  <si>
    <t>Rec#1917</t>
  </si>
  <si>
    <t>Rec#01943</t>
  </si>
  <si>
    <t>Sept 30, 2018 Rec#01955</t>
  </si>
  <si>
    <t>Rec#01977</t>
  </si>
  <si>
    <t>Municipal League Conf</t>
  </si>
  <si>
    <t>Room 2212 for June 2018  Municipal Conf</t>
  </si>
  <si>
    <t>month of november</t>
  </si>
  <si>
    <t>fee for november</t>
  </si>
  <si>
    <t>Civil matters</t>
  </si>
  <si>
    <t>Attended City Depositions 7.5 hours</t>
  </si>
  <si>
    <t>May city attonery fees</t>
  </si>
  <si>
    <t>For July 2018</t>
  </si>
  <si>
    <t>September 2018</t>
  </si>
  <si>
    <t>October 2018</t>
  </si>
  <si>
    <t>Credit from bank due to unsigned checks</t>
  </si>
  <si>
    <t>refund to go to Act 833 Per Jason Harris state auditor</t>
  </si>
  <si>
    <t>purchased 4 awin radios from City of Dyer Fire Department for the City of Dyer to use</t>
  </si>
  <si>
    <t>For Sloane Fox</t>
  </si>
  <si>
    <t>I deposit this back in april 2017 bringing police dept current realized I put in wrong account K...</t>
  </si>
  <si>
    <t>Charles Fisher 15 days</t>
  </si>
  <si>
    <t>Erica Riley for one day for 10/11/2018</t>
  </si>
  <si>
    <t>Inv#149745</t>
  </si>
  <si>
    <t>Inv#FF090CT4737246</t>
  </si>
  <si>
    <t>Rec#01831</t>
  </si>
  <si>
    <t>Rec#01868</t>
  </si>
  <si>
    <t>Inv#FF10Jul1838409</t>
  </si>
  <si>
    <t>November 2018</t>
  </si>
  <si>
    <t>Rec#01980</t>
  </si>
  <si>
    <t>Christmas parade float prize contest</t>
  </si>
  <si>
    <t>#94251</t>
  </si>
  <si>
    <t>Inv#95126</t>
  </si>
  <si>
    <t>Inv#95224</t>
  </si>
  <si>
    <t>Inv#95202</t>
  </si>
  <si>
    <t>Inv#95830</t>
  </si>
  <si>
    <t>State District Court Program Judges yearly fee for 2019</t>
  </si>
  <si>
    <t>For March 2018</t>
  </si>
  <si>
    <t>April Council pay due to April 1st fell on weekend</t>
  </si>
  <si>
    <t>May</t>
  </si>
  <si>
    <t>Rec#01790</t>
  </si>
  <si>
    <t>Rec#01927</t>
  </si>
  <si>
    <t>Inv#K-85380494</t>
  </si>
  <si>
    <t>Fire dept doors Rec#01905</t>
  </si>
  <si>
    <t>Rec#01976 Insurance money received to fix Community building from storm damage</t>
  </si>
  <si>
    <t>Fall Festival October 31, 2018</t>
  </si>
  <si>
    <t>Protection for Volunteer and part-time firefighters</t>
  </si>
  <si>
    <t>Inv# 1001177</t>
  </si>
  <si>
    <t>Invoice # 1001193</t>
  </si>
  <si>
    <t>Inv#1001209</t>
  </si>
  <si>
    <t>Inv#101223</t>
  </si>
  <si>
    <t>June and July Bill Inv#1001265</t>
  </si>
  <si>
    <t>Inv#1001273</t>
  </si>
  <si>
    <t>Inv#1001277</t>
  </si>
  <si>
    <t>Inv#1001303</t>
  </si>
  <si>
    <t>a door for the office</t>
  </si>
  <si>
    <t>Purchase of a gavel for City of Dyer council meetings</t>
  </si>
  <si>
    <t>VOID: Due to printing check twice</t>
  </si>
  <si>
    <t>May fire chief pay</t>
  </si>
  <si>
    <t>City Truck GMC</t>
  </si>
  <si>
    <t>Christmas yards decorated contest</t>
  </si>
  <si>
    <t>Office Cleaning once a month</t>
  </si>
  <si>
    <t>Rec# 01825  missed paying myself for this cleaning</t>
  </si>
  <si>
    <t>Cleaning office for April since April 1st falls on a weekend</t>
  </si>
  <si>
    <t>Rented out March 25th Rec#01843</t>
  </si>
  <si>
    <t>Council Pay for April since April 1st fell on a weekend</t>
  </si>
  <si>
    <t>Rec#01854</t>
  </si>
  <si>
    <t>Rec#01853</t>
  </si>
  <si>
    <t>Rec#01851</t>
  </si>
  <si>
    <t>Rec#01858</t>
  </si>
  <si>
    <t>Rec#01866</t>
  </si>
  <si>
    <t>Rec#01875</t>
  </si>
  <si>
    <t>Rec#01881</t>
  </si>
  <si>
    <t>Rec#01885</t>
  </si>
  <si>
    <t>I made a mistake back in June and July of 2017 overpayment of Comm. bldg and office cleaning pai...</t>
  </si>
  <si>
    <t>After several attempts to collect payment with no response I (Katherine Fry) went ahead and paid...</t>
  </si>
  <si>
    <t>Meals and Mileage for Clerks training in Fayetteville September 2018</t>
  </si>
  <si>
    <t>Tran#1017085</t>
  </si>
  <si>
    <t>Tran#1017078</t>
  </si>
  <si>
    <t>Tran#1017090</t>
  </si>
  <si>
    <t>Tran#1016147</t>
  </si>
  <si>
    <t>Tran#1016149</t>
  </si>
  <si>
    <t>Tran#1013656</t>
  </si>
  <si>
    <t>Tran#1017961</t>
  </si>
  <si>
    <t>Tran#1017960</t>
  </si>
  <si>
    <t>Tran#1011970</t>
  </si>
  <si>
    <t>Trans#1014679</t>
  </si>
  <si>
    <t>Trans#1014680</t>
  </si>
  <si>
    <t>Christmas parade float first prize</t>
  </si>
  <si>
    <t>Rhodes</t>
  </si>
  <si>
    <t>Lot 9 Rosella's</t>
  </si>
  <si>
    <t>Burenette</t>
  </si>
  <si>
    <t xml:space="preserve"> HVAC Continuing Ed</t>
  </si>
  <si>
    <t>HVAC Continuing Ed</t>
  </si>
  <si>
    <t>April Council pay due April 1st fell on weekend</t>
  </si>
  <si>
    <t>July2018</t>
  </si>
  <si>
    <t>Inv#5871</t>
  </si>
  <si>
    <t>Inv#249221,Inv#249547,iIN#250500, Inv#249359</t>
  </si>
  <si>
    <t>Inv#252869</t>
  </si>
  <si>
    <t>Inv#2427</t>
  </si>
  <si>
    <t>Inv#12718  Spring clean up</t>
  </si>
  <si>
    <t>Inv#15454</t>
  </si>
  <si>
    <t>Employee Insurance</t>
  </si>
  <si>
    <t>Life Insurance for city employees and elected officials</t>
  </si>
  <si>
    <t>for elected officals dept heads</t>
  </si>
  <si>
    <t>was short on paying elected officials this will take of it.</t>
  </si>
  <si>
    <t>Prems for Jeff Ramsey for Jan 2018</t>
  </si>
  <si>
    <t>Trust Group Div#1-00466-000 for April 2018</t>
  </si>
  <si>
    <t>Ins for the month of May 2018</t>
  </si>
  <si>
    <t>8/2018</t>
  </si>
  <si>
    <t>Trust Group div  1-00466-000</t>
  </si>
  <si>
    <t>Nov 2018</t>
  </si>
  <si>
    <t>for firefighters</t>
  </si>
  <si>
    <t>Final audit payroll for 1/1/2017-12/31/2017</t>
  </si>
  <si>
    <t>Yearly premium 1/1/19-12/31/19</t>
  </si>
  <si>
    <t>Inv#04182018 City Vehicle insurance</t>
  </si>
  <si>
    <t>Inv#14812</t>
  </si>
  <si>
    <t>Cust#327652</t>
  </si>
  <si>
    <t>Trans#4096333355</t>
  </si>
  <si>
    <t>Trans#4096334078</t>
  </si>
  <si>
    <t>Tran#4096346164, 4096350495, 4096350809</t>
  </si>
  <si>
    <t>Inv#4096-353474, #4096-355173, #4096-354890, #4096-354878</t>
  </si>
  <si>
    <t>Registration Fee</t>
  </si>
  <si>
    <t>Membership fees</t>
  </si>
  <si>
    <t>Meals and Entertainment</t>
  </si>
  <si>
    <t>Drug Testing</t>
  </si>
  <si>
    <t>Workforce payment</t>
  </si>
  <si>
    <t>HVACR Certified City Inspector</t>
  </si>
  <si>
    <t>Municipal Defense</t>
  </si>
  <si>
    <t>Insurance Expense</t>
  </si>
  <si>
    <t>AOC fees</t>
  </si>
  <si>
    <t>ACCT#154117001</t>
  </si>
  <si>
    <t>LOAN</t>
  </si>
  <si>
    <t>FIREWORKS</t>
  </si>
  <si>
    <t>FRANCHISE FEE</t>
  </si>
  <si>
    <t>Meals.</t>
  </si>
  <si>
    <t>Mileage</t>
  </si>
  <si>
    <t>Continuning Ed Hotel Exp</t>
  </si>
  <si>
    <t>ACCT#2552354475</t>
  </si>
  <si>
    <t>ACCT#2551102781</t>
  </si>
  <si>
    <t>Community BldgACCT#2433317926</t>
  </si>
  <si>
    <t>ACCT#2551902459</t>
  </si>
  <si>
    <t>Fire Dept Payroll</t>
  </si>
  <si>
    <t>Lock change Community Building</t>
  </si>
  <si>
    <t>General Civil Matters</t>
  </si>
  <si>
    <t>Criminal Matters</t>
  </si>
  <si>
    <t>Attorney monthly fee</t>
  </si>
  <si>
    <t>Credit from Citizens Bank</t>
  </si>
  <si>
    <t>Act 833</t>
  </si>
  <si>
    <t>Purchase of Radio Equpiment</t>
  </si>
  <si>
    <t>Employees Clothing cost for the</t>
  </si>
  <si>
    <t>Community Service Reimbursement</t>
  </si>
  <si>
    <t>Reimbursment</t>
  </si>
  <si>
    <t>Office Supplies</t>
  </si>
  <si>
    <t>COX-0010807707996702</t>
  </si>
  <si>
    <t>County Turn back</t>
  </si>
  <si>
    <t>Community Event</t>
  </si>
  <si>
    <t>Hazardous Material Fund</t>
  </si>
  <si>
    <t>Computer and Internet Expenses</t>
  </si>
  <si>
    <t>Administration Of Justice Fund</t>
  </si>
  <si>
    <t>COUNCIL PAY</t>
  </si>
  <si>
    <t>Permit Income</t>
  </si>
  <si>
    <t>Public building insurance</t>
  </si>
  <si>
    <t>Insurance Claim</t>
  </si>
  <si>
    <t>Community building Repair from</t>
  </si>
  <si>
    <t>Firefighters Protection Plan</t>
  </si>
  <si>
    <t>PEST CONTROL</t>
  </si>
  <si>
    <t>SUPPLIES</t>
  </si>
  <si>
    <t>FIRE CHEIF</t>
  </si>
  <si>
    <t>Automobile Expense</t>
  </si>
  <si>
    <t>COMMUNITY BLDG RENT</t>
  </si>
  <si>
    <t>Cleaning Office</t>
  </si>
  <si>
    <t>Cleaning Community Bldg</t>
  </si>
  <si>
    <t>Fire Fuel</t>
  </si>
  <si>
    <t>inspection fee</t>
  </si>
  <si>
    <t>Hotel Expense</t>
  </si>
  <si>
    <t>Trachoe</t>
  </si>
  <si>
    <t>City Hall Air Cond Expense</t>
  </si>
  <si>
    <t>Spray for City</t>
  </si>
  <si>
    <t>City Clean Up</t>
  </si>
  <si>
    <t>Health Insurance</t>
  </si>
  <si>
    <t>Workmans Comp Ins</t>
  </si>
  <si>
    <t>Vehicle Insurance Expense</t>
  </si>
  <si>
    <t>Dues and Subscriptions</t>
  </si>
  <si>
    <t>parts</t>
  </si>
  <si>
    <t>Repairs and Maintenance</t>
  </si>
  <si>
    <t>ACCT#20100-4</t>
  </si>
  <si>
    <t>ACCT#2920127-4</t>
  </si>
  <si>
    <t>ACCT#129024495-1</t>
  </si>
  <si>
    <t>Community BuildingACCT#16773-4</t>
  </si>
  <si>
    <t>ACCT#20090-7 WASH &amp;RR ES</t>
  </si>
  <si>
    <t>ACCT#20113-7</t>
  </si>
  <si>
    <t>ACCT#128337389-0</t>
  </si>
  <si>
    <t>ACCT#16314-7 STREET LIGHT</t>
  </si>
  <si>
    <t>Accounts Payable</t>
  </si>
  <si>
    <t>City of Dyer General Operations</t>
  </si>
  <si>
    <t>Building Permit</t>
  </si>
  <si>
    <t>Total OG&amp;E</t>
  </si>
  <si>
    <t>PAUL BROWN</t>
  </si>
  <si>
    <t>Total PAUL BROWN</t>
  </si>
  <si>
    <t>Peremier Heating and Air</t>
  </si>
  <si>
    <t>Total Peremier Heating and Air</t>
  </si>
  <si>
    <t>PEST-PRO</t>
  </si>
  <si>
    <t>Total PEST-PRO</t>
  </si>
  <si>
    <t>Petty Cash</t>
  </si>
  <si>
    <t>Total Petty Cash</t>
  </si>
  <si>
    <t>Press Argus-Courier</t>
  </si>
  <si>
    <t>Total Press Argus-Courier</t>
  </si>
  <si>
    <t>Ralph Tillery</t>
  </si>
  <si>
    <t>Total Ralph Tillery</t>
  </si>
  <si>
    <t>Relativity Inc.</t>
  </si>
  <si>
    <t>Total Relativity Inc.</t>
  </si>
  <si>
    <t>ROBERT PORTER</t>
  </si>
  <si>
    <t>Total ROBERT PORTER</t>
  </si>
  <si>
    <t>Sandy Burnette</t>
  </si>
  <si>
    <t>Total Sandy Burnette</t>
  </si>
  <si>
    <t>State of Arkansas</t>
  </si>
  <si>
    <t>Total State of Arkansas</t>
  </si>
  <si>
    <t>Swaim Office Products</t>
  </si>
  <si>
    <t>Total Swaim Office Products</t>
  </si>
  <si>
    <t>Terry Wells</t>
  </si>
  <si>
    <t>Total Terry Wells</t>
  </si>
  <si>
    <t>Thomas and Michael Scantlin</t>
  </si>
  <si>
    <t>Total Thomas and Michael Scantlin</t>
  </si>
  <si>
    <t>TIMES RECORD</t>
  </si>
  <si>
    <t>Total TIMES RECORD</t>
  </si>
  <si>
    <t>U S Postal Service</t>
  </si>
  <si>
    <t>Total U S Postal Service</t>
  </si>
  <si>
    <t>UNIFIRST</t>
  </si>
  <si>
    <t>Total UNIFIRST</t>
  </si>
  <si>
    <t>United Methodist Church</t>
  </si>
  <si>
    <t>Total United Methodist Church</t>
  </si>
  <si>
    <t>Universal Fire Equip</t>
  </si>
  <si>
    <t>Total Universal Fire Equip</t>
  </si>
  <si>
    <t>VAN ALMA TIRE CENTER</t>
  </si>
  <si>
    <t>Total VAN ALMA TIRE CENTER</t>
  </si>
  <si>
    <t>VERIZON</t>
  </si>
  <si>
    <t>Total VERIZON</t>
  </si>
  <si>
    <t>Veronica Robins.</t>
  </si>
  <si>
    <t>Total Veronica Robins.</t>
  </si>
  <si>
    <t>WALMART</t>
  </si>
  <si>
    <t>Total WALMART</t>
  </si>
  <si>
    <t>WINDSTREAM</t>
  </si>
  <si>
    <t>Total WINDSTREAM</t>
  </si>
  <si>
    <t>Wyndham</t>
  </si>
  <si>
    <t>Total Wyndham</t>
  </si>
  <si>
    <t>YEAGERS</t>
  </si>
  <si>
    <t>Total YEAGERS</t>
  </si>
  <si>
    <t>TOTAL</t>
  </si>
  <si>
    <t>1841</t>
  </si>
  <si>
    <t>1885</t>
  </si>
  <si>
    <t>1935</t>
  </si>
  <si>
    <t>1936</t>
  </si>
  <si>
    <t>1966</t>
  </si>
  <si>
    <t>2000</t>
  </si>
  <si>
    <t>1712</t>
  </si>
  <si>
    <t>1757</t>
  </si>
  <si>
    <t>1794</t>
  </si>
  <si>
    <t>1825</t>
  </si>
  <si>
    <t>1856</t>
  </si>
  <si>
    <t>1903</t>
  </si>
  <si>
    <t>1945</t>
  </si>
  <si>
    <t>1982</t>
  </si>
  <si>
    <t>1958</t>
  </si>
  <si>
    <t>1888</t>
  </si>
  <si>
    <t>1997</t>
  </si>
  <si>
    <t>1708</t>
  </si>
  <si>
    <t>1758</t>
  </si>
  <si>
    <t>1790</t>
  </si>
  <si>
    <t>1824</t>
  </si>
  <si>
    <t>1861</t>
  </si>
  <si>
    <t>1904</t>
  </si>
  <si>
    <t>1947</t>
  </si>
  <si>
    <t>1987</t>
  </si>
  <si>
    <t>1714</t>
  </si>
  <si>
    <t>1761</t>
  </si>
  <si>
    <t>1795</t>
  </si>
  <si>
    <t>1828</t>
  </si>
  <si>
    <t>1860</t>
  </si>
  <si>
    <t>1907</t>
  </si>
  <si>
    <t>1946</t>
  </si>
  <si>
    <t>1984</t>
  </si>
  <si>
    <t>1820148923</t>
  </si>
  <si>
    <t>1820148922</t>
  </si>
  <si>
    <t>1820174839</t>
  </si>
  <si>
    <t>1820194272</t>
  </si>
  <si>
    <t>1820194273</t>
  </si>
  <si>
    <t>1820212643</t>
  </si>
  <si>
    <t>1820232594</t>
  </si>
  <si>
    <t>1820232593</t>
  </si>
  <si>
    <t>1820248329</t>
  </si>
  <si>
    <t>1820248330</t>
  </si>
  <si>
    <t>1820266973</t>
  </si>
  <si>
    <t>1820266974</t>
  </si>
  <si>
    <t>1820371252</t>
  </si>
  <si>
    <t>1820371251</t>
  </si>
  <si>
    <t>1820510281</t>
  </si>
  <si>
    <t>1820605665</t>
  </si>
  <si>
    <t>1820605666</t>
  </si>
  <si>
    <t>1716012006</t>
  </si>
  <si>
    <t>1820695389</t>
  </si>
  <si>
    <t>1820782258</t>
  </si>
  <si>
    <t>1820782259</t>
  </si>
  <si>
    <t>1820861518</t>
  </si>
  <si>
    <t>1820904947</t>
  </si>
  <si>
    <t>1820904946</t>
  </si>
  <si>
    <t>1820934213</t>
  </si>
  <si>
    <t>1920000214</t>
  </si>
  <si>
    <t>1820981416</t>
  </si>
  <si>
    <t>1920021029</t>
  </si>
  <si>
    <t>1920021030</t>
  </si>
  <si>
    <t>1920043691</t>
  </si>
  <si>
    <t>1920060205</t>
  </si>
  <si>
    <t>1920060204</t>
  </si>
  <si>
    <t>1920083517</t>
  </si>
  <si>
    <t>1920104172</t>
  </si>
  <si>
    <t>1920104171</t>
  </si>
  <si>
    <t>1920125233</t>
  </si>
  <si>
    <t>1920149239</t>
  </si>
  <si>
    <t>1920149240</t>
  </si>
  <si>
    <t>1920172588</t>
  </si>
  <si>
    <t>1920193940</t>
  </si>
  <si>
    <t>1920193941</t>
  </si>
  <si>
    <t>Inv#133057</t>
  </si>
  <si>
    <t>1696</t>
  </si>
  <si>
    <t>1750</t>
  </si>
  <si>
    <t>1829</t>
  </si>
  <si>
    <t>1899</t>
  </si>
  <si>
    <t>1918</t>
  </si>
  <si>
    <t>1976</t>
  </si>
  <si>
    <t>2002</t>
  </si>
  <si>
    <t>Electrcial inspect</t>
  </si>
  <si>
    <t>Christmas decorated</t>
  </si>
  <si>
    <t>Inv#234608</t>
  </si>
  <si>
    <t>1727</t>
  </si>
  <si>
    <t>1838</t>
  </si>
  <si>
    <t>1962</t>
  </si>
  <si>
    <t>1871</t>
  </si>
  <si>
    <t>1937</t>
  </si>
  <si>
    <t>Inv#8270785808</t>
  </si>
  <si>
    <t>Inv#8270784699</t>
  </si>
  <si>
    <t>Inv#8270790255</t>
  </si>
  <si>
    <t>Inv#8270793515</t>
  </si>
  <si>
    <t>Inv#8270794591</t>
  </si>
  <si>
    <t>1695</t>
  </si>
  <si>
    <t>1699</t>
  </si>
  <si>
    <t>1702</t>
  </si>
  <si>
    <t>1716</t>
  </si>
  <si>
    <t>1721</t>
  </si>
  <si>
    <t>1723</t>
  </si>
  <si>
    <t>1733</t>
  </si>
  <si>
    <t>1739</t>
  </si>
  <si>
    <t>1751</t>
  </si>
  <si>
    <t>1765</t>
  </si>
  <si>
    <t>1774</t>
  </si>
  <si>
    <t>1781</t>
  </si>
  <si>
    <t>1796</t>
  </si>
  <si>
    <t>1808</t>
  </si>
  <si>
    <t>1810</t>
  </si>
  <si>
    <t>1818</t>
  </si>
  <si>
    <t>1821</t>
  </si>
  <si>
    <t>1832</t>
  </si>
  <si>
    <t>1839</t>
  </si>
  <si>
    <t>1846</t>
  </si>
  <si>
    <t>1848</t>
  </si>
  <si>
    <t>1865</t>
  </si>
  <si>
    <t>1883</t>
  </si>
  <si>
    <t>1887</t>
  </si>
  <si>
    <t>1897</t>
  </si>
  <si>
    <t>1901</t>
  </si>
  <si>
    <t>1921</t>
  </si>
  <si>
    <t>1929</t>
  </si>
  <si>
    <t>1933</t>
  </si>
  <si>
    <t>1940</t>
  </si>
  <si>
    <t>1960</t>
  </si>
  <si>
    <t>1965</t>
  </si>
  <si>
    <t>1970</t>
  </si>
  <si>
    <t>1977</t>
  </si>
  <si>
    <t>1992</t>
  </si>
  <si>
    <t>1995</t>
  </si>
  <si>
    <t>2001</t>
  </si>
  <si>
    <t>1763</t>
  </si>
  <si>
    <t>1807</t>
  </si>
  <si>
    <t>1747</t>
  </si>
  <si>
    <t>1813</t>
  </si>
  <si>
    <t>1817</t>
  </si>
  <si>
    <t>1845</t>
  </si>
  <si>
    <t>1892</t>
  </si>
  <si>
    <t>1943</t>
  </si>
  <si>
    <t>1972</t>
  </si>
  <si>
    <t>1704</t>
  </si>
  <si>
    <t>1740</t>
  </si>
  <si>
    <t>1752</t>
  </si>
  <si>
    <t>1753</t>
  </si>
  <si>
    <t>1798</t>
  </si>
  <si>
    <t>1855</t>
  </si>
  <si>
    <t>1910</t>
  </si>
  <si>
    <t>1919</t>
  </si>
  <si>
    <t>1930</t>
  </si>
  <si>
    <t>1941</t>
  </si>
  <si>
    <t>1954</t>
  </si>
  <si>
    <t>1990</t>
  </si>
  <si>
    <t>Inv#001760</t>
  </si>
  <si>
    <t>1743</t>
  </si>
  <si>
    <t>1784</t>
  </si>
  <si>
    <t>1816</t>
  </si>
  <si>
    <t>1840</t>
  </si>
  <si>
    <t>1891</t>
  </si>
  <si>
    <t>1934</t>
  </si>
  <si>
    <t>1973</t>
  </si>
  <si>
    <t>1691</t>
  </si>
  <si>
    <t>1724</t>
  </si>
  <si>
    <t>1770</t>
  </si>
  <si>
    <t>1805</t>
  </si>
  <si>
    <t>1836</t>
  </si>
  <si>
    <t>1869</t>
  </si>
  <si>
    <t>1915</t>
  </si>
  <si>
    <t>1961</t>
  </si>
  <si>
    <t>1968</t>
  </si>
  <si>
    <t>1979</t>
  </si>
  <si>
    <t>1999</t>
  </si>
  <si>
    <t>1772</t>
  </si>
  <si>
    <t>2220</t>
  </si>
  <si>
    <t>1775</t>
  </si>
  <si>
    <t>1873</t>
  </si>
  <si>
    <t>This on Veronica she was in Training at Eureka Springs Training will reimburse general out of water</t>
  </si>
  <si>
    <t>Council pay for April due to April 1st fell on weekend</t>
  </si>
  <si>
    <t>Permit # 1054 Rec#01958</t>
  </si>
  <si>
    <t>Inv#81014</t>
  </si>
  <si>
    <t>Inv#82911</t>
  </si>
  <si>
    <t>ARDOT Lunch Meeting 10/03/18</t>
  </si>
  <si>
    <t>Inv#287044</t>
  </si>
  <si>
    <t>April council pay due to april 1st fell on weekend</t>
  </si>
  <si>
    <t>Inv#1039</t>
  </si>
  <si>
    <t>Receipt #01821</t>
  </si>
  <si>
    <t xml:space="preserve"> June 2018</t>
  </si>
  <si>
    <t>supplies for christmas event for the elders 2017</t>
  </si>
  <si>
    <t>Rec#1827</t>
  </si>
  <si>
    <t>Rec#01940</t>
  </si>
  <si>
    <t>Rec#01835</t>
  </si>
  <si>
    <t>Rec#01836</t>
  </si>
  <si>
    <t>Rec#01839</t>
  </si>
  <si>
    <t>Rec#01846</t>
  </si>
  <si>
    <t>Rec#01847</t>
  </si>
  <si>
    <t>Rec#01848</t>
  </si>
  <si>
    <t>Rec#01864</t>
  </si>
  <si>
    <t>Rec#01872</t>
  </si>
  <si>
    <t>Rec#01873</t>
  </si>
  <si>
    <t>Rec#01880</t>
  </si>
  <si>
    <t>Rec#01892</t>
  </si>
  <si>
    <t>Rec#01893</t>
  </si>
  <si>
    <t>Rec#01908</t>
  </si>
  <si>
    <t>Rec#01907</t>
  </si>
  <si>
    <t>Rec#01922</t>
  </si>
  <si>
    <t>August 2018 County Sales Tax Rec#01931</t>
  </si>
  <si>
    <t>August 2018 City Sales Tax Rec#01932</t>
  </si>
  <si>
    <t>Rec#01941</t>
  </si>
  <si>
    <t>Rec#01947</t>
  </si>
  <si>
    <t>Rec#01948</t>
  </si>
  <si>
    <t>Sept 2018 Rec#01956</t>
  </si>
  <si>
    <t>October 2018 Rec#014959</t>
  </si>
  <si>
    <t>Rec#01962</t>
  </si>
  <si>
    <t>Nov 2018 Rec#01975</t>
  </si>
  <si>
    <t>Rec#01982</t>
  </si>
  <si>
    <t>Rec#01983</t>
  </si>
  <si>
    <t>Inv#129745</t>
  </si>
  <si>
    <t>Inv#132928</t>
  </si>
  <si>
    <t>Inv#137106</t>
  </si>
  <si>
    <t>Inv#140306</t>
  </si>
  <si>
    <t>Inv#143688</t>
  </si>
  <si>
    <t>Inv#147536</t>
  </si>
  <si>
    <t>Inv#148449</t>
  </si>
  <si>
    <t>Inv#151408</t>
  </si>
  <si>
    <t>Inv#151205</t>
  </si>
  <si>
    <t>Inv#152473</t>
  </si>
  <si>
    <t>christmas yards decorated</t>
  </si>
  <si>
    <t>Inv#249787</t>
  </si>
  <si>
    <t>Ref#101124876</t>
  </si>
  <si>
    <t>Inv#0000282862</t>
  </si>
  <si>
    <t>Postage stamps for offfice for bills</t>
  </si>
  <si>
    <t>Postage for the City of Dyer on the general side of paying bills</t>
  </si>
  <si>
    <t>Stamps for office</t>
  </si>
  <si>
    <t>Inv#8270780275</t>
  </si>
  <si>
    <t>Inv#8270781382</t>
  </si>
  <si>
    <t>Inv#8270782480</t>
  </si>
  <si>
    <t>Inv#8270783589</t>
  </si>
  <si>
    <t>Inv#8270786897</t>
  </si>
  <si>
    <t>Inv#82570791352</t>
  </si>
  <si>
    <t>Inv#8270792427</t>
  </si>
  <si>
    <t>Inv#8270795674</t>
  </si>
  <si>
    <t>Inv#8270796752</t>
  </si>
  <si>
    <t>Inv#8270797856</t>
  </si>
  <si>
    <t>Inv# 8270800090</t>
  </si>
  <si>
    <t>Inv#8270801172</t>
  </si>
  <si>
    <t>Inv#8270802286</t>
  </si>
  <si>
    <t>Inv#8270798981</t>
  </si>
  <si>
    <t>Inv#8270803394</t>
  </si>
  <si>
    <t>Inv#8270804511</t>
  </si>
  <si>
    <t>Inv#8270805631</t>
  </si>
  <si>
    <t>Inv#8270806728</t>
  </si>
  <si>
    <t>Inv# 8270807821</t>
  </si>
  <si>
    <t>Inv#827 0808906</t>
  </si>
  <si>
    <t>Inv#8270810014</t>
  </si>
  <si>
    <t>Inv#8270811116</t>
  </si>
  <si>
    <t>Inv# 827 0812206</t>
  </si>
  <si>
    <t>Inv# 827 0813278</t>
  </si>
  <si>
    <t>Inv#8270814343</t>
  </si>
  <si>
    <t>Inv#827 0815408</t>
  </si>
  <si>
    <t>Inv#8270816453</t>
  </si>
  <si>
    <t>Inv#8270817501</t>
  </si>
  <si>
    <t>Inv#8270818540</t>
  </si>
  <si>
    <t>Inv#8270819580</t>
  </si>
  <si>
    <t>Inv#8270820623</t>
  </si>
  <si>
    <t>Inv#8270821644</t>
  </si>
  <si>
    <t>Inv#8270822649</t>
  </si>
  <si>
    <t>Inv#8270823643</t>
  </si>
  <si>
    <t>Inv#8270824639</t>
  </si>
  <si>
    <t>Inv#8270825642</t>
  </si>
  <si>
    <t>Inv#8270826642</t>
  </si>
  <si>
    <t>Inv#8270827632</t>
  </si>
  <si>
    <t>Inv#8270828616</t>
  </si>
  <si>
    <t>Inv#8270829603</t>
  </si>
  <si>
    <t>Inv#8270830591</t>
  </si>
  <si>
    <t>Inv#8270831583</t>
  </si>
  <si>
    <t>Inv#8270832572</t>
  </si>
  <si>
    <t>Inv#8270833560</t>
  </si>
  <si>
    <t>Inv#8270834547</t>
  </si>
  <si>
    <t>Inv#8270835524</t>
  </si>
  <si>
    <t xml:space="preserve"> Inv#8270836541</t>
  </si>
  <si>
    <t>Inv#8270837540</t>
  </si>
  <si>
    <t>Christmas parade float prize</t>
  </si>
  <si>
    <t>Inv#92886</t>
  </si>
  <si>
    <t>Inv#N00130417</t>
  </si>
  <si>
    <t>Inv#9796260055</t>
  </si>
  <si>
    <t>Inv#9801658958</t>
  </si>
  <si>
    <t>Inv#9805340216</t>
  </si>
  <si>
    <t>Inv#9809041508</t>
  </si>
  <si>
    <t>Inv#9814603151</t>
  </si>
  <si>
    <t>Inv#9816471808</t>
  </si>
  <si>
    <t>Clean office once a month</t>
  </si>
  <si>
    <t>Paying now since April falls on weekend for April Cleaning</t>
  </si>
  <si>
    <t>figured 160.00 turned out being 200.68 Conf#68921</t>
  </si>
  <si>
    <t>May Cleaning</t>
  </si>
  <si>
    <t>Meals and Mileage for clerks training in September in Fayetteville</t>
  </si>
  <si>
    <t>AFMA Conference   .....CFM Continuing Ed</t>
  </si>
  <si>
    <t>AFMA Conference.....CFM Continuing Ed</t>
  </si>
  <si>
    <t>AFMA Conference... CFM Continuing Ed</t>
  </si>
  <si>
    <t>N/A</t>
  </si>
  <si>
    <t>Trans#101129</t>
  </si>
  <si>
    <t>Ref#272201</t>
  </si>
  <si>
    <t>Ref#230041</t>
  </si>
  <si>
    <t>Ref#7M4R91TLW8</t>
  </si>
  <si>
    <t>Ref#432677</t>
  </si>
  <si>
    <t>Inv#005747</t>
  </si>
  <si>
    <t>July Bill</t>
  </si>
  <si>
    <t>August payment</t>
  </si>
  <si>
    <t>Invoice 03-3-2018</t>
  </si>
  <si>
    <t>Inv#May 01, 2018</t>
  </si>
  <si>
    <t>June 30 2018</t>
  </si>
  <si>
    <t>Inv date July 31, 2018</t>
  </si>
  <si>
    <t>August 30, 2018</t>
  </si>
  <si>
    <t>Inv# October 1 2018</t>
  </si>
  <si>
    <t>Inv#Oct 31, 2018</t>
  </si>
  <si>
    <t>Mayor Conference</t>
  </si>
  <si>
    <t>Inv#471639</t>
  </si>
  <si>
    <t>Inv#489800, inv#490471</t>
  </si>
  <si>
    <t>Inv#496176</t>
  </si>
  <si>
    <t>Inv#496862</t>
  </si>
  <si>
    <t>ELECTRIC 1937761-3</t>
  </si>
  <si>
    <t>Advertising and Promotion</t>
  </si>
  <si>
    <t>State of Arkansas County Sales</t>
  </si>
  <si>
    <t>State of Arkansas City Sales Ta</t>
  </si>
  <si>
    <t>MLM0100 Municipal General</t>
  </si>
  <si>
    <t>State Turn Back</t>
  </si>
  <si>
    <t>Postage</t>
  </si>
  <si>
    <t>CLOTHING</t>
  </si>
  <si>
    <t>Annul Inspection</t>
  </si>
  <si>
    <t>VERIZON-413242509-00001</t>
  </si>
  <si>
    <t>Telephone Expense 040063349</t>
  </si>
  <si>
    <t>Nov 30, 18</t>
  </si>
  <si>
    <t>ASSETS</t>
  </si>
  <si>
    <t>Current Assets</t>
  </si>
  <si>
    <t>Checking/Savings</t>
  </si>
  <si>
    <t>City of Dyer General Operations - Other</t>
  </si>
  <si>
    <t>Total City of Dyer General Operations</t>
  </si>
  <si>
    <t>Total Checking/Savings</t>
  </si>
  <si>
    <t>Total Current Assets</t>
  </si>
  <si>
    <t>TOTAL ASSETS</t>
  </si>
  <si>
    <t>LIABILITIES &amp; EQUITY</t>
  </si>
  <si>
    <t>Liabilities</t>
  </si>
  <si>
    <t>Current Liabilities</t>
  </si>
  <si>
    <t>Total Accounts Payable</t>
  </si>
  <si>
    <t>Other Current Liabilities</t>
  </si>
  <si>
    <t>Payroll Liabilities</t>
  </si>
  <si>
    <t>Public Works Loan</t>
  </si>
  <si>
    <t>Transfer out to Payroll</t>
  </si>
  <si>
    <t>Total Other Current Liabilities</t>
  </si>
  <si>
    <t>Total Current Liabilities</t>
  </si>
  <si>
    <t>Total Liabilities</t>
  </si>
  <si>
    <t>Equity</t>
  </si>
  <si>
    <t>Retained Earnings</t>
  </si>
  <si>
    <t>Net Income</t>
  </si>
  <si>
    <t>Total Equity</t>
  </si>
  <si>
    <t>TOTAL LIABILITIES &amp; EQUITY</t>
  </si>
  <si>
    <t>Crawford County Treasure</t>
  </si>
  <si>
    <t>Total Crawford County Treasure</t>
  </si>
  <si>
    <t>State of  Arkansas</t>
  </si>
  <si>
    <t>Total State of  Arkansas</t>
  </si>
  <si>
    <t>154162</t>
  </si>
  <si>
    <t>1910185055</t>
  </si>
  <si>
    <t>Rec#01984 Nov 2018</t>
  </si>
  <si>
    <t>November 2018 Rec#01963</t>
  </si>
  <si>
    <t>General Election</t>
  </si>
  <si>
    <t>ACT833</t>
  </si>
  <si>
    <t>City of Dyer Fire Department - Other</t>
  </si>
  <si>
    <t>OG&amp;E Electric</t>
  </si>
  <si>
    <t>Total OG&amp;E Electric</t>
  </si>
  <si>
    <t>Time Striping Inc</t>
  </si>
  <si>
    <t>Total Time Striping Inc</t>
  </si>
  <si>
    <t>1265</t>
  </si>
  <si>
    <t>1266</t>
  </si>
  <si>
    <t>1920172589</t>
  </si>
  <si>
    <t>1920172590</t>
  </si>
  <si>
    <t>1920172591</t>
  </si>
  <si>
    <t>1267</t>
  </si>
  <si>
    <t>Tran#1013718</t>
  </si>
  <si>
    <t>Tran#1014241</t>
  </si>
  <si>
    <t>Tran#1011529</t>
  </si>
  <si>
    <t>Tran#1018865</t>
  </si>
  <si>
    <t>Tran#1018847</t>
  </si>
  <si>
    <t>Nov 2018 turn back Rec#1187</t>
  </si>
  <si>
    <t>Nov 2018 Rec#1188</t>
  </si>
  <si>
    <t>Nov 2018 Rec#1189</t>
  </si>
  <si>
    <t>Inv#68578</t>
  </si>
  <si>
    <t>Mower</t>
  </si>
  <si>
    <t>O G &amp; E Utilities 16314-7</t>
  </si>
  <si>
    <t>MLM0200 Four Lane Hwy</t>
  </si>
  <si>
    <t>MLM0200 Highway Severance</t>
  </si>
  <si>
    <t>MLM0200 Municipal Special</t>
  </si>
  <si>
    <t>Street Signs</t>
  </si>
  <si>
    <t>City of Street Operation</t>
  </si>
  <si>
    <t>City of Dyer CD</t>
  </si>
  <si>
    <t>City of Dyer Street Aid Project</t>
  </si>
  <si>
    <t>Citizens Bank and Trust</t>
  </si>
  <si>
    <t>Opening Balance Equity</t>
  </si>
  <si>
    <t>Alma Animal Clinic</t>
  </si>
  <si>
    <t>Total Alma Animal Clinic</t>
  </si>
  <si>
    <t>Arkansas Crime Information Center</t>
  </si>
  <si>
    <t>Total Arkansas Crime Information Center</t>
  </si>
  <si>
    <t>Crawford County Sheriff.</t>
  </si>
  <si>
    <t>Total Crawford County Sheriff.</t>
  </si>
  <si>
    <t>Gellco Outdoors</t>
  </si>
  <si>
    <t>Total Gellco Outdoors</t>
  </si>
  <si>
    <t>Joe's Alma Service</t>
  </si>
  <si>
    <t>Total Joe's Alma Service</t>
  </si>
  <si>
    <t>KING'S TRAVEL MART</t>
  </si>
  <si>
    <t>Total KING'S TRAVEL MART</t>
  </si>
  <si>
    <t>Kountry Express</t>
  </si>
  <si>
    <t>Total Kountry Express</t>
  </si>
  <si>
    <t>Van Alma Tire</t>
  </si>
  <si>
    <t>Total Van Alma Tire</t>
  </si>
  <si>
    <t>1237</t>
  </si>
  <si>
    <t>1233</t>
  </si>
  <si>
    <t>1241</t>
  </si>
  <si>
    <t>1239</t>
  </si>
  <si>
    <t>1236</t>
  </si>
  <si>
    <t>1235</t>
  </si>
  <si>
    <t>1238</t>
  </si>
  <si>
    <t>1232</t>
  </si>
  <si>
    <t>1240</t>
  </si>
  <si>
    <t>1234</t>
  </si>
  <si>
    <t>Inv#147008</t>
  </si>
  <si>
    <t>Inv#DY01-05-18</t>
  </si>
  <si>
    <t>DY01-09-18</t>
  </si>
  <si>
    <t>For Sean Stephsons Felony 23 meals</t>
  </si>
  <si>
    <t>Inv#00497116</t>
  </si>
  <si>
    <t>Unit 3418</t>
  </si>
  <si>
    <t>Tran#1014587</t>
  </si>
  <si>
    <t>Tran#1016873</t>
  </si>
  <si>
    <t>Tran#1017525</t>
  </si>
  <si>
    <t>Tran#1017577</t>
  </si>
  <si>
    <t>Tran#1018394</t>
  </si>
  <si>
    <t>Tran#1018452</t>
  </si>
  <si>
    <t>Tran#1018581</t>
  </si>
  <si>
    <t>Tran#1018848</t>
  </si>
  <si>
    <t>Tran#1010114</t>
  </si>
  <si>
    <t>Tran#1010729</t>
  </si>
  <si>
    <t>Tran#1010972</t>
  </si>
  <si>
    <t>Tran#1011081</t>
  </si>
  <si>
    <t>Tran#1011396</t>
  </si>
  <si>
    <t>Tran#1012314</t>
  </si>
  <si>
    <t>Tran#1012556</t>
  </si>
  <si>
    <t>Tran#1012789</t>
  </si>
  <si>
    <t>Tran#1012958</t>
  </si>
  <si>
    <t>Tran#1013189</t>
  </si>
  <si>
    <t>Tran#1013083</t>
  </si>
  <si>
    <t>Tran#1014395</t>
  </si>
  <si>
    <t>Tran#1014451</t>
  </si>
  <si>
    <t>Tran#1014681</t>
  </si>
  <si>
    <t>Tran#1014856</t>
  </si>
  <si>
    <t>Tran#1015117</t>
  </si>
  <si>
    <t>Tran#1015736</t>
  </si>
  <si>
    <t>Troy Leonard Unit 3418</t>
  </si>
  <si>
    <t>Month October 2018</t>
  </si>
  <si>
    <t>Unit 3980</t>
  </si>
  <si>
    <t>K -9 Officer Wilson Expense</t>
  </si>
  <si>
    <t>ACIC Data</t>
  </si>
  <si>
    <t>Crawford Jail Fee's</t>
  </si>
  <si>
    <t>Duty Gear</t>
  </si>
  <si>
    <t>Unit 7923</t>
  </si>
  <si>
    <t>Unit#3418</t>
  </si>
  <si>
    <t>K-9 Officer Wilson</t>
  </si>
  <si>
    <t>General</t>
  </si>
  <si>
    <t>Jail Fee's</t>
  </si>
  <si>
    <t>City of Dyer Police Department</t>
  </si>
  <si>
    <t>Child Passenger</t>
  </si>
  <si>
    <t>Dyer Public Safety</t>
  </si>
  <si>
    <t>ER Vehicles</t>
  </si>
  <si>
    <t>Highway funds</t>
  </si>
  <si>
    <t>Warrant Fees</t>
  </si>
  <si>
    <t>City of Dyer Police Department - Other</t>
  </si>
  <si>
    <t>Total City of Dyer Police Department</t>
  </si>
  <si>
    <t>City of Dyer--Water Revenue</t>
  </si>
  <si>
    <t>Total City of Dyer--Water Revenue</t>
  </si>
  <si>
    <t>City of Dyer-General Fund</t>
  </si>
  <si>
    <t>Total City of Dyer-General Fund</t>
  </si>
  <si>
    <t>city of Dyer Street</t>
  </si>
  <si>
    <t>Total city of Dyer Street</t>
  </si>
  <si>
    <t>DFA--Withholding Tax Branch</t>
  </si>
  <si>
    <t>Total DFA--Withholding Tax Branch</t>
  </si>
  <si>
    <t>Intuit</t>
  </si>
  <si>
    <t>Total Intuit</t>
  </si>
  <si>
    <t>OCSE</t>
  </si>
  <si>
    <t>Total OCSE</t>
  </si>
  <si>
    <t>QuickBooks Payroll Service</t>
  </si>
  <si>
    <t>Total QuickBooks Payroll Service</t>
  </si>
  <si>
    <t>Liability Check</t>
  </si>
  <si>
    <t>1230</t>
  </si>
  <si>
    <t>1280</t>
  </si>
  <si>
    <t>1084</t>
  </si>
  <si>
    <t>1091</t>
  </si>
  <si>
    <t>1686</t>
  </si>
  <si>
    <t>1746</t>
  </si>
  <si>
    <t>4221</t>
  </si>
  <si>
    <t>1786</t>
  </si>
  <si>
    <t>1173</t>
  </si>
  <si>
    <t>1184</t>
  </si>
  <si>
    <t>E Check</t>
  </si>
  <si>
    <t>ECheck</t>
  </si>
  <si>
    <t>Transfer in from water rev</t>
  </si>
  <si>
    <t>Clothing reimbursements</t>
  </si>
  <si>
    <t>paid taxes out of general and rebursed payroll</t>
  </si>
  <si>
    <t>Reimbursment for Ark Dept of work force</t>
  </si>
  <si>
    <t>Check from Street for labor and hourly work on River Road Project</t>
  </si>
  <si>
    <t>Talked to Tierra it is taxes owed for 2017 not enough was held out each month for the city taxes...</t>
  </si>
  <si>
    <t>Fee for 7 direct deposit(s) at $1.75 each</t>
  </si>
  <si>
    <t>Fee for 8 direct deposit(s) at $1.75 each</t>
  </si>
  <si>
    <t>Fee for 6 direct deposit(s) at $1.75 each</t>
  </si>
  <si>
    <t>Fee for 1 direct deposit(s) at $1.75 each</t>
  </si>
  <si>
    <t>Fee for 2 direct deposit(s) at $1.75 each</t>
  </si>
  <si>
    <t>Fee for 5 direct deposit(s) at $1.75 each</t>
  </si>
  <si>
    <t>Fee for 9 direct deposit(s) at $1.75 each</t>
  </si>
  <si>
    <t>Fee for 17 direct deposit(s) at $1.75 each</t>
  </si>
  <si>
    <t>Transfer In</t>
  </si>
  <si>
    <t>REimbursments</t>
  </si>
  <si>
    <t>Transfer Out</t>
  </si>
  <si>
    <t>Taxes--Payroll</t>
  </si>
  <si>
    <t>Accounting</t>
  </si>
  <si>
    <t>Payroll Expenses</t>
  </si>
  <si>
    <t>Bank Service Charges</t>
  </si>
  <si>
    <t>Child Support</t>
  </si>
  <si>
    <t>City of Dyer Payroll Account</t>
  </si>
  <si>
    <t>Building Permit Fund Allied</t>
  </si>
  <si>
    <t>General Fund Allied Bank</t>
  </si>
  <si>
    <t>Police Funds</t>
  </si>
  <si>
    <t>Hwy Improvement Fund</t>
  </si>
  <si>
    <t>Prisoner Jail Fees</t>
  </si>
  <si>
    <t>Child Passenger Fund</t>
  </si>
  <si>
    <t>City Rescue/ER/Law Enforcement</t>
  </si>
  <si>
    <t>Warrant Fee</t>
  </si>
  <si>
    <t>Police Funds - Other</t>
  </si>
  <si>
    <t>Total Police Funds</t>
  </si>
  <si>
    <t>General Fund Allied Bank - Other</t>
  </si>
  <si>
    <t>Total General Fund Allied Bank</t>
  </si>
  <si>
    <t>City of Dyer Grant Fund</t>
  </si>
  <si>
    <t>Police Dept.--JAG Grant</t>
  </si>
  <si>
    <t>City of Dyer Grant Fund - Other</t>
  </si>
  <si>
    <t>Total City of Dyer Grant Fund</t>
  </si>
  <si>
    <t>Fixed Assets</t>
  </si>
  <si>
    <t>Land</t>
  </si>
  <si>
    <t>New Police Car</t>
  </si>
  <si>
    <t>Playground Equipment</t>
  </si>
  <si>
    <t>Truck #1</t>
  </si>
  <si>
    <t>Furniture and Equipment</t>
  </si>
  <si>
    <t>Total Fixed Assets</t>
  </si>
  <si>
    <t>Other Assets</t>
  </si>
  <si>
    <t>Tools</t>
  </si>
  <si>
    <t>Total Other Assets</t>
  </si>
  <si>
    <t>DUE TO DUE FROM ALLIED STREET</t>
  </si>
  <si>
    <t>payroll Deductions</t>
  </si>
  <si>
    <t>Payroll Liabilities - Other</t>
  </si>
  <si>
    <t>Total Payroll Liabilities</t>
  </si>
  <si>
    <t>Opening Bal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</si>
</sst>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#,##0.00;\-#,##0.00"/>
  </numFmts>
  <fonts count="10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8"/>
      <color rgb="FF323232"/>
      <name val="Symbol"/>
      <family val="1"/>
      <charset val="2"/>
    </font>
    <font>
      <sz val="8"/>
      <color rgb="FF323232"/>
      <name val="Symbol"/>
      <family val="1"/>
      <charset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5" fontId="2" fillId="0" borderId="2" xfId="0" applyNumberFormat="1" applyFont="1" applyBorder="1"/>
    <xf numFmtId="165" fontId="2" fillId="0" borderId="0" xfId="0" applyNumberFormat="1" applyFont="1" applyBorder="1"/>
    <xf numFmtId="165" fontId="2" fillId="0" borderId="3" xfId="0" applyNumberFormat="1" applyFont="1" applyBorder="1"/>
    <xf numFmtId="165" fontId="1" fillId="0" borderId="4" xfId="0" applyNumberFormat="1" applyFont="1" applyBorder="1"/>
    <xf numFmtId="0" fontId="1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4" fillId="0" borderId="0" xfId="0" applyNumberFormat="1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6" fillId="0" borderId="0" xfId="1" applyFont="1" applyBorder="1"/>
    <xf numFmtId="0" fontId="6" fillId="0" borderId="0" xfId="1" applyFont="1" applyFill="1" applyBorder="1"/>
    <xf numFmtId="0" fontId="7" fillId="0" borderId="0" xfId="1" applyFont="1" applyBorder="1"/>
    <xf numFmtId="165" fontId="2" fillId="0" borderId="5" xfId="0" applyNumberFormat="1" applyFont="1" applyBorder="1"/>
    <xf numFmtId="49" fontId="1" fillId="0" borderId="0" xfId="0" applyNumberFormat="1" applyFont="1" applyAlignment="1">
      <alignment horizontal="center"/>
    </xf>
    <xf numFmtId="0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8" fillId="0" borderId="0" xfId="0" applyNumberFormat="1" applyFont="1"/>
    <xf numFmtId="164" fontId="8" fillId="0" borderId="0" xfId="0" applyNumberFormat="1" applyFont="1"/>
    <xf numFmtId="165" fontId="8" fillId="0" borderId="0" xfId="0" applyNumberFormat="1" applyFont="1"/>
    <xf numFmtId="49" fontId="9" fillId="0" borderId="0" xfId="0" applyNumberFormat="1" applyFont="1"/>
    <xf numFmtId="164" fontId="9" fillId="0" borderId="0" xfId="0" applyNumberFormat="1" applyFont="1"/>
    <xf numFmtId="49" fontId="9" fillId="0" borderId="0" xfId="0" applyNumberFormat="1" applyFont="1" applyAlignment="1">
      <alignment horizontal="centerContinuous"/>
    </xf>
    <xf numFmtId="165" fontId="9" fillId="0" borderId="0" xfId="0" applyNumberFormat="1" applyFont="1"/>
    <xf numFmtId="165" fontId="9" fillId="0" borderId="2" xfId="0" applyNumberFormat="1" applyFont="1" applyBorder="1"/>
    <xf numFmtId="165" fontId="9" fillId="0" borderId="0" xfId="0" applyNumberFormat="1" applyFont="1" applyBorder="1"/>
    <xf numFmtId="165" fontId="9" fillId="0" borderId="3" xfId="0" applyNumberFormat="1" applyFont="1" applyBorder="1"/>
    <xf numFmtId="165" fontId="8" fillId="0" borderId="4" xfId="0" applyNumberFormat="1" applyFont="1" applyBorder="1"/>
    <xf numFmtId="0" fontId="8" fillId="0" borderId="0" xfId="0" applyFont="1"/>
    <xf numFmtId="49" fontId="8" fillId="0" borderId="1" xfId="0" applyNumberFormat="1" applyFont="1" applyBorder="1" applyAlignment="1">
      <alignment horizontal="center"/>
    </xf>
    <xf numFmtId="165" fontId="9" fillId="0" borderId="5" xfId="0" applyNumberFormat="1" applyFont="1" applyBorder="1"/>
    <xf numFmtId="49" fontId="8" fillId="0" borderId="0" xfId="0" applyNumberFormat="1" applyFont="1" applyAlignment="1">
      <alignment horizontal="center"/>
    </xf>
    <xf numFmtId="0" fontId="8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2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3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7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8433" name="FILTER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8434" name="HEADER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9457" name="FILTER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9458" name="HEADER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1265" name="FILTER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1266" name="HEADER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4337" name="FILTER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4338" name="HEADER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5361" name="FILTER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5362" name="HEADER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6385" name="FILTER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6386" name="HEADER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7409" name="FILTER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7410" name="HEADER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9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18.xml"/><Relationship Id="rId5" Type="http://schemas.openxmlformats.org/officeDocument/2006/relationships/image" Target="../media/image18.emf"/><Relationship Id="rId4" Type="http://schemas.openxmlformats.org/officeDocument/2006/relationships/control" Target="../activeX/activeX1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21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20.xml"/><Relationship Id="rId5" Type="http://schemas.openxmlformats.org/officeDocument/2006/relationships/image" Target="../media/image20.emf"/><Relationship Id="rId4" Type="http://schemas.openxmlformats.org/officeDocument/2006/relationships/control" Target="../activeX/activeX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5" Type="http://schemas.openxmlformats.org/officeDocument/2006/relationships/image" Target="../media/image4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6.xml"/><Relationship Id="rId5" Type="http://schemas.openxmlformats.org/officeDocument/2006/relationships/image" Target="../media/image6.emf"/><Relationship Id="rId4" Type="http://schemas.openxmlformats.org/officeDocument/2006/relationships/control" Target="../activeX/activeX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9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8.xml"/><Relationship Id="rId5" Type="http://schemas.openxmlformats.org/officeDocument/2006/relationships/image" Target="../media/image8.emf"/><Relationship Id="rId4" Type="http://schemas.openxmlformats.org/officeDocument/2006/relationships/control" Target="../activeX/activeX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3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2.xml"/><Relationship Id="rId5" Type="http://schemas.openxmlformats.org/officeDocument/2006/relationships/image" Target="../media/image12.emf"/><Relationship Id="rId4" Type="http://schemas.openxmlformats.org/officeDocument/2006/relationships/control" Target="../activeX/activeX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5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14.xml"/><Relationship Id="rId5" Type="http://schemas.openxmlformats.org/officeDocument/2006/relationships/image" Target="../media/image14.emf"/><Relationship Id="rId4" Type="http://schemas.openxmlformats.org/officeDocument/2006/relationships/control" Target="../activeX/activeX1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7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16.xml"/><Relationship Id="rId5" Type="http://schemas.openxmlformats.org/officeDocument/2006/relationships/image" Target="../media/image16.emf"/><Relationship Id="rId4" Type="http://schemas.openxmlformats.org/officeDocument/2006/relationships/control" Target="../activeX/activeX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/>
  </sheetViews>
  <sheetFormatPr defaultColWidth="8.85546875" defaultRowHeight="15" x14ac:dyDescent="0.25"/>
  <cols>
    <col min="1" max="1" width="3" style="20" customWidth="1"/>
    <col min="2" max="2" width="4.140625" style="20" customWidth="1"/>
    <col min="3" max="3" width="54" style="20" customWidth="1"/>
    <col min="4" max="4" width="3.7109375" style="20" customWidth="1"/>
    <col min="5" max="5" width="90.28515625" style="20" customWidth="1"/>
    <col min="6" max="7" width="8.85546875" style="20"/>
    <col min="8" max="8" width="15.42578125" style="20" customWidth="1"/>
    <col min="9" max="9" width="5.140625" style="20" customWidth="1"/>
    <col min="10" max="11" width="8.85546875" style="20"/>
    <col min="12" max="12" width="3" style="20" customWidth="1"/>
    <col min="13" max="15" width="8.85546875" style="20"/>
    <col min="16" max="16" width="7" style="20" customWidth="1"/>
    <col min="17" max="256" width="8.85546875" style="20"/>
    <col min="257" max="257" width="3" style="20" customWidth="1"/>
    <col min="258" max="258" width="4.140625" style="20" customWidth="1"/>
    <col min="259" max="259" width="54" style="20" customWidth="1"/>
    <col min="260" max="260" width="3.7109375" style="20" customWidth="1"/>
    <col min="261" max="261" width="90.28515625" style="20" customWidth="1"/>
    <col min="262" max="263" width="8.85546875" style="20"/>
    <col min="264" max="264" width="15.42578125" style="20" customWidth="1"/>
    <col min="265" max="265" width="5.140625" style="20" customWidth="1"/>
    <col min="266" max="267" width="8.85546875" style="20"/>
    <col min="268" max="268" width="3" style="20" customWidth="1"/>
    <col min="269" max="271" width="8.85546875" style="20"/>
    <col min="272" max="272" width="7" style="20" customWidth="1"/>
    <col min="273" max="512" width="8.85546875" style="20"/>
    <col min="513" max="513" width="3" style="20" customWidth="1"/>
    <col min="514" max="514" width="4.140625" style="20" customWidth="1"/>
    <col min="515" max="515" width="54" style="20" customWidth="1"/>
    <col min="516" max="516" width="3.7109375" style="20" customWidth="1"/>
    <col min="517" max="517" width="90.28515625" style="20" customWidth="1"/>
    <col min="518" max="519" width="8.85546875" style="20"/>
    <col min="520" max="520" width="15.42578125" style="20" customWidth="1"/>
    <col min="521" max="521" width="5.140625" style="20" customWidth="1"/>
    <col min="522" max="523" width="8.85546875" style="20"/>
    <col min="524" max="524" width="3" style="20" customWidth="1"/>
    <col min="525" max="527" width="8.85546875" style="20"/>
    <col min="528" max="528" width="7" style="20" customWidth="1"/>
    <col min="529" max="768" width="8.85546875" style="20"/>
    <col min="769" max="769" width="3" style="20" customWidth="1"/>
    <col min="770" max="770" width="4.140625" style="20" customWidth="1"/>
    <col min="771" max="771" width="54" style="20" customWidth="1"/>
    <col min="772" max="772" width="3.7109375" style="20" customWidth="1"/>
    <col min="773" max="773" width="90.28515625" style="20" customWidth="1"/>
    <col min="774" max="775" width="8.85546875" style="20"/>
    <col min="776" max="776" width="15.42578125" style="20" customWidth="1"/>
    <col min="777" max="777" width="5.140625" style="20" customWidth="1"/>
    <col min="778" max="779" width="8.85546875" style="20"/>
    <col min="780" max="780" width="3" style="20" customWidth="1"/>
    <col min="781" max="783" width="8.85546875" style="20"/>
    <col min="784" max="784" width="7" style="20" customWidth="1"/>
    <col min="785" max="1024" width="8.85546875" style="20"/>
    <col min="1025" max="1025" width="3" style="20" customWidth="1"/>
    <col min="1026" max="1026" width="4.140625" style="20" customWidth="1"/>
    <col min="1027" max="1027" width="54" style="20" customWidth="1"/>
    <col min="1028" max="1028" width="3.7109375" style="20" customWidth="1"/>
    <col min="1029" max="1029" width="90.28515625" style="20" customWidth="1"/>
    <col min="1030" max="1031" width="8.85546875" style="20"/>
    <col min="1032" max="1032" width="15.42578125" style="20" customWidth="1"/>
    <col min="1033" max="1033" width="5.140625" style="20" customWidth="1"/>
    <col min="1034" max="1035" width="8.85546875" style="20"/>
    <col min="1036" max="1036" width="3" style="20" customWidth="1"/>
    <col min="1037" max="1039" width="8.85546875" style="20"/>
    <col min="1040" max="1040" width="7" style="20" customWidth="1"/>
    <col min="1041" max="1280" width="8.85546875" style="20"/>
    <col min="1281" max="1281" width="3" style="20" customWidth="1"/>
    <col min="1282" max="1282" width="4.140625" style="20" customWidth="1"/>
    <col min="1283" max="1283" width="54" style="20" customWidth="1"/>
    <col min="1284" max="1284" width="3.7109375" style="20" customWidth="1"/>
    <col min="1285" max="1285" width="90.28515625" style="20" customWidth="1"/>
    <col min="1286" max="1287" width="8.85546875" style="20"/>
    <col min="1288" max="1288" width="15.42578125" style="20" customWidth="1"/>
    <col min="1289" max="1289" width="5.140625" style="20" customWidth="1"/>
    <col min="1290" max="1291" width="8.85546875" style="20"/>
    <col min="1292" max="1292" width="3" style="20" customWidth="1"/>
    <col min="1293" max="1295" width="8.85546875" style="20"/>
    <col min="1296" max="1296" width="7" style="20" customWidth="1"/>
    <col min="1297" max="1536" width="8.85546875" style="20"/>
    <col min="1537" max="1537" width="3" style="20" customWidth="1"/>
    <col min="1538" max="1538" width="4.140625" style="20" customWidth="1"/>
    <col min="1539" max="1539" width="54" style="20" customWidth="1"/>
    <col min="1540" max="1540" width="3.7109375" style="20" customWidth="1"/>
    <col min="1541" max="1541" width="90.28515625" style="20" customWidth="1"/>
    <col min="1542" max="1543" width="8.85546875" style="20"/>
    <col min="1544" max="1544" width="15.42578125" style="20" customWidth="1"/>
    <col min="1545" max="1545" width="5.140625" style="20" customWidth="1"/>
    <col min="1546" max="1547" width="8.85546875" style="20"/>
    <col min="1548" max="1548" width="3" style="20" customWidth="1"/>
    <col min="1549" max="1551" width="8.85546875" style="20"/>
    <col min="1552" max="1552" width="7" style="20" customWidth="1"/>
    <col min="1553" max="1792" width="8.85546875" style="20"/>
    <col min="1793" max="1793" width="3" style="20" customWidth="1"/>
    <col min="1794" max="1794" width="4.140625" style="20" customWidth="1"/>
    <col min="1795" max="1795" width="54" style="20" customWidth="1"/>
    <col min="1796" max="1796" width="3.7109375" style="20" customWidth="1"/>
    <col min="1797" max="1797" width="90.28515625" style="20" customWidth="1"/>
    <col min="1798" max="1799" width="8.85546875" style="20"/>
    <col min="1800" max="1800" width="15.42578125" style="20" customWidth="1"/>
    <col min="1801" max="1801" width="5.140625" style="20" customWidth="1"/>
    <col min="1802" max="1803" width="8.85546875" style="20"/>
    <col min="1804" max="1804" width="3" style="20" customWidth="1"/>
    <col min="1805" max="1807" width="8.85546875" style="20"/>
    <col min="1808" max="1808" width="7" style="20" customWidth="1"/>
    <col min="1809" max="2048" width="8.85546875" style="20"/>
    <col min="2049" max="2049" width="3" style="20" customWidth="1"/>
    <col min="2050" max="2050" width="4.140625" style="20" customWidth="1"/>
    <col min="2051" max="2051" width="54" style="20" customWidth="1"/>
    <col min="2052" max="2052" width="3.7109375" style="20" customWidth="1"/>
    <col min="2053" max="2053" width="90.28515625" style="20" customWidth="1"/>
    <col min="2054" max="2055" width="8.85546875" style="20"/>
    <col min="2056" max="2056" width="15.42578125" style="20" customWidth="1"/>
    <col min="2057" max="2057" width="5.140625" style="20" customWidth="1"/>
    <col min="2058" max="2059" width="8.85546875" style="20"/>
    <col min="2060" max="2060" width="3" style="20" customWidth="1"/>
    <col min="2061" max="2063" width="8.85546875" style="20"/>
    <col min="2064" max="2064" width="7" style="20" customWidth="1"/>
    <col min="2065" max="2304" width="8.85546875" style="20"/>
    <col min="2305" max="2305" width="3" style="20" customWidth="1"/>
    <col min="2306" max="2306" width="4.140625" style="20" customWidth="1"/>
    <col min="2307" max="2307" width="54" style="20" customWidth="1"/>
    <col min="2308" max="2308" width="3.7109375" style="20" customWidth="1"/>
    <col min="2309" max="2309" width="90.28515625" style="20" customWidth="1"/>
    <col min="2310" max="2311" width="8.85546875" style="20"/>
    <col min="2312" max="2312" width="15.42578125" style="20" customWidth="1"/>
    <col min="2313" max="2313" width="5.140625" style="20" customWidth="1"/>
    <col min="2314" max="2315" width="8.85546875" style="20"/>
    <col min="2316" max="2316" width="3" style="20" customWidth="1"/>
    <col min="2317" max="2319" width="8.85546875" style="20"/>
    <col min="2320" max="2320" width="7" style="20" customWidth="1"/>
    <col min="2321" max="2560" width="8.85546875" style="20"/>
    <col min="2561" max="2561" width="3" style="20" customWidth="1"/>
    <col min="2562" max="2562" width="4.140625" style="20" customWidth="1"/>
    <col min="2563" max="2563" width="54" style="20" customWidth="1"/>
    <col min="2564" max="2564" width="3.7109375" style="20" customWidth="1"/>
    <col min="2565" max="2565" width="90.28515625" style="20" customWidth="1"/>
    <col min="2566" max="2567" width="8.85546875" style="20"/>
    <col min="2568" max="2568" width="15.42578125" style="20" customWidth="1"/>
    <col min="2569" max="2569" width="5.140625" style="20" customWidth="1"/>
    <col min="2570" max="2571" width="8.85546875" style="20"/>
    <col min="2572" max="2572" width="3" style="20" customWidth="1"/>
    <col min="2573" max="2575" width="8.85546875" style="20"/>
    <col min="2576" max="2576" width="7" style="20" customWidth="1"/>
    <col min="2577" max="2816" width="8.85546875" style="20"/>
    <col min="2817" max="2817" width="3" style="20" customWidth="1"/>
    <col min="2818" max="2818" width="4.140625" style="20" customWidth="1"/>
    <col min="2819" max="2819" width="54" style="20" customWidth="1"/>
    <col min="2820" max="2820" width="3.7109375" style="20" customWidth="1"/>
    <col min="2821" max="2821" width="90.28515625" style="20" customWidth="1"/>
    <col min="2822" max="2823" width="8.85546875" style="20"/>
    <col min="2824" max="2824" width="15.42578125" style="20" customWidth="1"/>
    <col min="2825" max="2825" width="5.140625" style="20" customWidth="1"/>
    <col min="2826" max="2827" width="8.85546875" style="20"/>
    <col min="2828" max="2828" width="3" style="20" customWidth="1"/>
    <col min="2829" max="2831" width="8.85546875" style="20"/>
    <col min="2832" max="2832" width="7" style="20" customWidth="1"/>
    <col min="2833" max="3072" width="8.85546875" style="20"/>
    <col min="3073" max="3073" width="3" style="20" customWidth="1"/>
    <col min="3074" max="3074" width="4.140625" style="20" customWidth="1"/>
    <col min="3075" max="3075" width="54" style="20" customWidth="1"/>
    <col min="3076" max="3076" width="3.7109375" style="20" customWidth="1"/>
    <col min="3077" max="3077" width="90.28515625" style="20" customWidth="1"/>
    <col min="3078" max="3079" width="8.85546875" style="20"/>
    <col min="3080" max="3080" width="15.42578125" style="20" customWidth="1"/>
    <col min="3081" max="3081" width="5.140625" style="20" customWidth="1"/>
    <col min="3082" max="3083" width="8.85546875" style="20"/>
    <col min="3084" max="3084" width="3" style="20" customWidth="1"/>
    <col min="3085" max="3087" width="8.85546875" style="20"/>
    <col min="3088" max="3088" width="7" style="20" customWidth="1"/>
    <col min="3089" max="3328" width="8.85546875" style="20"/>
    <col min="3329" max="3329" width="3" style="20" customWidth="1"/>
    <col min="3330" max="3330" width="4.140625" style="20" customWidth="1"/>
    <col min="3331" max="3331" width="54" style="20" customWidth="1"/>
    <col min="3332" max="3332" width="3.7109375" style="20" customWidth="1"/>
    <col min="3333" max="3333" width="90.28515625" style="20" customWidth="1"/>
    <col min="3334" max="3335" width="8.85546875" style="20"/>
    <col min="3336" max="3336" width="15.42578125" style="20" customWidth="1"/>
    <col min="3337" max="3337" width="5.140625" style="20" customWidth="1"/>
    <col min="3338" max="3339" width="8.85546875" style="20"/>
    <col min="3340" max="3340" width="3" style="20" customWidth="1"/>
    <col min="3341" max="3343" width="8.85546875" style="20"/>
    <col min="3344" max="3344" width="7" style="20" customWidth="1"/>
    <col min="3345" max="3584" width="8.85546875" style="20"/>
    <col min="3585" max="3585" width="3" style="20" customWidth="1"/>
    <col min="3586" max="3586" width="4.140625" style="20" customWidth="1"/>
    <col min="3587" max="3587" width="54" style="20" customWidth="1"/>
    <col min="3588" max="3588" width="3.7109375" style="20" customWidth="1"/>
    <col min="3589" max="3589" width="90.28515625" style="20" customWidth="1"/>
    <col min="3590" max="3591" width="8.85546875" style="20"/>
    <col min="3592" max="3592" width="15.42578125" style="20" customWidth="1"/>
    <col min="3593" max="3593" width="5.140625" style="20" customWidth="1"/>
    <col min="3594" max="3595" width="8.85546875" style="20"/>
    <col min="3596" max="3596" width="3" style="20" customWidth="1"/>
    <col min="3597" max="3599" width="8.85546875" style="20"/>
    <col min="3600" max="3600" width="7" style="20" customWidth="1"/>
    <col min="3601" max="3840" width="8.85546875" style="20"/>
    <col min="3841" max="3841" width="3" style="20" customWidth="1"/>
    <col min="3842" max="3842" width="4.140625" style="20" customWidth="1"/>
    <col min="3843" max="3843" width="54" style="20" customWidth="1"/>
    <col min="3844" max="3844" width="3.7109375" style="20" customWidth="1"/>
    <col min="3845" max="3845" width="90.28515625" style="20" customWidth="1"/>
    <col min="3846" max="3847" width="8.85546875" style="20"/>
    <col min="3848" max="3848" width="15.42578125" style="20" customWidth="1"/>
    <col min="3849" max="3849" width="5.140625" style="20" customWidth="1"/>
    <col min="3850" max="3851" width="8.85546875" style="20"/>
    <col min="3852" max="3852" width="3" style="20" customWidth="1"/>
    <col min="3853" max="3855" width="8.85546875" style="20"/>
    <col min="3856" max="3856" width="7" style="20" customWidth="1"/>
    <col min="3857" max="4096" width="8.85546875" style="20"/>
    <col min="4097" max="4097" width="3" style="20" customWidth="1"/>
    <col min="4098" max="4098" width="4.140625" style="20" customWidth="1"/>
    <col min="4099" max="4099" width="54" style="20" customWidth="1"/>
    <col min="4100" max="4100" width="3.7109375" style="20" customWidth="1"/>
    <col min="4101" max="4101" width="90.28515625" style="20" customWidth="1"/>
    <col min="4102" max="4103" width="8.85546875" style="20"/>
    <col min="4104" max="4104" width="15.42578125" style="20" customWidth="1"/>
    <col min="4105" max="4105" width="5.140625" style="20" customWidth="1"/>
    <col min="4106" max="4107" width="8.85546875" style="20"/>
    <col min="4108" max="4108" width="3" style="20" customWidth="1"/>
    <col min="4109" max="4111" width="8.85546875" style="20"/>
    <col min="4112" max="4112" width="7" style="20" customWidth="1"/>
    <col min="4113" max="4352" width="8.85546875" style="20"/>
    <col min="4353" max="4353" width="3" style="20" customWidth="1"/>
    <col min="4354" max="4354" width="4.140625" style="20" customWidth="1"/>
    <col min="4355" max="4355" width="54" style="20" customWidth="1"/>
    <col min="4356" max="4356" width="3.7109375" style="20" customWidth="1"/>
    <col min="4357" max="4357" width="90.28515625" style="20" customWidth="1"/>
    <col min="4358" max="4359" width="8.85546875" style="20"/>
    <col min="4360" max="4360" width="15.42578125" style="20" customWidth="1"/>
    <col min="4361" max="4361" width="5.140625" style="20" customWidth="1"/>
    <col min="4362" max="4363" width="8.85546875" style="20"/>
    <col min="4364" max="4364" width="3" style="20" customWidth="1"/>
    <col min="4365" max="4367" width="8.85546875" style="20"/>
    <col min="4368" max="4368" width="7" style="20" customWidth="1"/>
    <col min="4369" max="4608" width="8.85546875" style="20"/>
    <col min="4609" max="4609" width="3" style="20" customWidth="1"/>
    <col min="4610" max="4610" width="4.140625" style="20" customWidth="1"/>
    <col min="4611" max="4611" width="54" style="20" customWidth="1"/>
    <col min="4612" max="4612" width="3.7109375" style="20" customWidth="1"/>
    <col min="4613" max="4613" width="90.28515625" style="20" customWidth="1"/>
    <col min="4614" max="4615" width="8.85546875" style="20"/>
    <col min="4616" max="4616" width="15.42578125" style="20" customWidth="1"/>
    <col min="4617" max="4617" width="5.140625" style="20" customWidth="1"/>
    <col min="4618" max="4619" width="8.85546875" style="20"/>
    <col min="4620" max="4620" width="3" style="20" customWidth="1"/>
    <col min="4621" max="4623" width="8.85546875" style="20"/>
    <col min="4624" max="4624" width="7" style="20" customWidth="1"/>
    <col min="4625" max="4864" width="8.85546875" style="20"/>
    <col min="4865" max="4865" width="3" style="20" customWidth="1"/>
    <col min="4866" max="4866" width="4.140625" style="20" customWidth="1"/>
    <col min="4867" max="4867" width="54" style="20" customWidth="1"/>
    <col min="4868" max="4868" width="3.7109375" style="20" customWidth="1"/>
    <col min="4869" max="4869" width="90.28515625" style="20" customWidth="1"/>
    <col min="4870" max="4871" width="8.85546875" style="20"/>
    <col min="4872" max="4872" width="15.42578125" style="20" customWidth="1"/>
    <col min="4873" max="4873" width="5.140625" style="20" customWidth="1"/>
    <col min="4874" max="4875" width="8.85546875" style="20"/>
    <col min="4876" max="4876" width="3" style="20" customWidth="1"/>
    <col min="4877" max="4879" width="8.85546875" style="20"/>
    <col min="4880" max="4880" width="7" style="20" customWidth="1"/>
    <col min="4881" max="5120" width="8.85546875" style="20"/>
    <col min="5121" max="5121" width="3" style="20" customWidth="1"/>
    <col min="5122" max="5122" width="4.140625" style="20" customWidth="1"/>
    <col min="5123" max="5123" width="54" style="20" customWidth="1"/>
    <col min="5124" max="5124" width="3.7109375" style="20" customWidth="1"/>
    <col min="5125" max="5125" width="90.28515625" style="20" customWidth="1"/>
    <col min="5126" max="5127" width="8.85546875" style="20"/>
    <col min="5128" max="5128" width="15.42578125" style="20" customWidth="1"/>
    <col min="5129" max="5129" width="5.140625" style="20" customWidth="1"/>
    <col min="5130" max="5131" width="8.85546875" style="20"/>
    <col min="5132" max="5132" width="3" style="20" customWidth="1"/>
    <col min="5133" max="5135" width="8.85546875" style="20"/>
    <col min="5136" max="5136" width="7" style="20" customWidth="1"/>
    <col min="5137" max="5376" width="8.85546875" style="20"/>
    <col min="5377" max="5377" width="3" style="20" customWidth="1"/>
    <col min="5378" max="5378" width="4.140625" style="20" customWidth="1"/>
    <col min="5379" max="5379" width="54" style="20" customWidth="1"/>
    <col min="5380" max="5380" width="3.7109375" style="20" customWidth="1"/>
    <col min="5381" max="5381" width="90.28515625" style="20" customWidth="1"/>
    <col min="5382" max="5383" width="8.85546875" style="20"/>
    <col min="5384" max="5384" width="15.42578125" style="20" customWidth="1"/>
    <col min="5385" max="5385" width="5.140625" style="20" customWidth="1"/>
    <col min="5386" max="5387" width="8.85546875" style="20"/>
    <col min="5388" max="5388" width="3" style="20" customWidth="1"/>
    <col min="5389" max="5391" width="8.85546875" style="20"/>
    <col min="5392" max="5392" width="7" style="20" customWidth="1"/>
    <col min="5393" max="5632" width="8.85546875" style="20"/>
    <col min="5633" max="5633" width="3" style="20" customWidth="1"/>
    <col min="5634" max="5634" width="4.140625" style="20" customWidth="1"/>
    <col min="5635" max="5635" width="54" style="20" customWidth="1"/>
    <col min="5636" max="5636" width="3.7109375" style="20" customWidth="1"/>
    <col min="5637" max="5637" width="90.28515625" style="20" customWidth="1"/>
    <col min="5638" max="5639" width="8.85546875" style="20"/>
    <col min="5640" max="5640" width="15.42578125" style="20" customWidth="1"/>
    <col min="5641" max="5641" width="5.140625" style="20" customWidth="1"/>
    <col min="5642" max="5643" width="8.85546875" style="20"/>
    <col min="5644" max="5644" width="3" style="20" customWidth="1"/>
    <col min="5645" max="5647" width="8.85546875" style="20"/>
    <col min="5648" max="5648" width="7" style="20" customWidth="1"/>
    <col min="5649" max="5888" width="8.85546875" style="20"/>
    <col min="5889" max="5889" width="3" style="20" customWidth="1"/>
    <col min="5890" max="5890" width="4.140625" style="20" customWidth="1"/>
    <col min="5891" max="5891" width="54" style="20" customWidth="1"/>
    <col min="5892" max="5892" width="3.7109375" style="20" customWidth="1"/>
    <col min="5893" max="5893" width="90.28515625" style="20" customWidth="1"/>
    <col min="5894" max="5895" width="8.85546875" style="20"/>
    <col min="5896" max="5896" width="15.42578125" style="20" customWidth="1"/>
    <col min="5897" max="5897" width="5.140625" style="20" customWidth="1"/>
    <col min="5898" max="5899" width="8.85546875" style="20"/>
    <col min="5900" max="5900" width="3" style="20" customWidth="1"/>
    <col min="5901" max="5903" width="8.85546875" style="20"/>
    <col min="5904" max="5904" width="7" style="20" customWidth="1"/>
    <col min="5905" max="6144" width="8.85546875" style="20"/>
    <col min="6145" max="6145" width="3" style="20" customWidth="1"/>
    <col min="6146" max="6146" width="4.140625" style="20" customWidth="1"/>
    <col min="6147" max="6147" width="54" style="20" customWidth="1"/>
    <col min="6148" max="6148" width="3.7109375" style="20" customWidth="1"/>
    <col min="6149" max="6149" width="90.28515625" style="20" customWidth="1"/>
    <col min="6150" max="6151" width="8.85546875" style="20"/>
    <col min="6152" max="6152" width="15.42578125" style="20" customWidth="1"/>
    <col min="6153" max="6153" width="5.140625" style="20" customWidth="1"/>
    <col min="6154" max="6155" width="8.85546875" style="20"/>
    <col min="6156" max="6156" width="3" style="20" customWidth="1"/>
    <col min="6157" max="6159" width="8.85546875" style="20"/>
    <col min="6160" max="6160" width="7" style="20" customWidth="1"/>
    <col min="6161" max="6400" width="8.85546875" style="20"/>
    <col min="6401" max="6401" width="3" style="20" customWidth="1"/>
    <col min="6402" max="6402" width="4.140625" style="20" customWidth="1"/>
    <col min="6403" max="6403" width="54" style="20" customWidth="1"/>
    <col min="6404" max="6404" width="3.7109375" style="20" customWidth="1"/>
    <col min="6405" max="6405" width="90.28515625" style="20" customWidth="1"/>
    <col min="6406" max="6407" width="8.85546875" style="20"/>
    <col min="6408" max="6408" width="15.42578125" style="20" customWidth="1"/>
    <col min="6409" max="6409" width="5.140625" style="20" customWidth="1"/>
    <col min="6410" max="6411" width="8.85546875" style="20"/>
    <col min="6412" max="6412" width="3" style="20" customWidth="1"/>
    <col min="6413" max="6415" width="8.85546875" style="20"/>
    <col min="6416" max="6416" width="7" style="20" customWidth="1"/>
    <col min="6417" max="6656" width="8.85546875" style="20"/>
    <col min="6657" max="6657" width="3" style="20" customWidth="1"/>
    <col min="6658" max="6658" width="4.140625" style="20" customWidth="1"/>
    <col min="6659" max="6659" width="54" style="20" customWidth="1"/>
    <col min="6660" max="6660" width="3.7109375" style="20" customWidth="1"/>
    <col min="6661" max="6661" width="90.28515625" style="20" customWidth="1"/>
    <col min="6662" max="6663" width="8.85546875" style="20"/>
    <col min="6664" max="6664" width="15.42578125" style="20" customWidth="1"/>
    <col min="6665" max="6665" width="5.140625" style="20" customWidth="1"/>
    <col min="6666" max="6667" width="8.85546875" style="20"/>
    <col min="6668" max="6668" width="3" style="20" customWidth="1"/>
    <col min="6669" max="6671" width="8.85546875" style="20"/>
    <col min="6672" max="6672" width="7" style="20" customWidth="1"/>
    <col min="6673" max="6912" width="8.85546875" style="20"/>
    <col min="6913" max="6913" width="3" style="20" customWidth="1"/>
    <col min="6914" max="6914" width="4.140625" style="20" customWidth="1"/>
    <col min="6915" max="6915" width="54" style="20" customWidth="1"/>
    <col min="6916" max="6916" width="3.7109375" style="20" customWidth="1"/>
    <col min="6917" max="6917" width="90.28515625" style="20" customWidth="1"/>
    <col min="6918" max="6919" width="8.85546875" style="20"/>
    <col min="6920" max="6920" width="15.42578125" style="20" customWidth="1"/>
    <col min="6921" max="6921" width="5.140625" style="20" customWidth="1"/>
    <col min="6922" max="6923" width="8.85546875" style="20"/>
    <col min="6924" max="6924" width="3" style="20" customWidth="1"/>
    <col min="6925" max="6927" width="8.85546875" style="20"/>
    <col min="6928" max="6928" width="7" style="20" customWidth="1"/>
    <col min="6929" max="7168" width="8.85546875" style="20"/>
    <col min="7169" max="7169" width="3" style="20" customWidth="1"/>
    <col min="7170" max="7170" width="4.140625" style="20" customWidth="1"/>
    <col min="7171" max="7171" width="54" style="20" customWidth="1"/>
    <col min="7172" max="7172" width="3.7109375" style="20" customWidth="1"/>
    <col min="7173" max="7173" width="90.28515625" style="20" customWidth="1"/>
    <col min="7174" max="7175" width="8.85546875" style="20"/>
    <col min="7176" max="7176" width="15.42578125" style="20" customWidth="1"/>
    <col min="7177" max="7177" width="5.140625" style="20" customWidth="1"/>
    <col min="7178" max="7179" width="8.85546875" style="20"/>
    <col min="7180" max="7180" width="3" style="20" customWidth="1"/>
    <col min="7181" max="7183" width="8.85546875" style="20"/>
    <col min="7184" max="7184" width="7" style="20" customWidth="1"/>
    <col min="7185" max="7424" width="8.85546875" style="20"/>
    <col min="7425" max="7425" width="3" style="20" customWidth="1"/>
    <col min="7426" max="7426" width="4.140625" style="20" customWidth="1"/>
    <col min="7427" max="7427" width="54" style="20" customWidth="1"/>
    <col min="7428" max="7428" width="3.7109375" style="20" customWidth="1"/>
    <col min="7429" max="7429" width="90.28515625" style="20" customWidth="1"/>
    <col min="7430" max="7431" width="8.85546875" style="20"/>
    <col min="7432" max="7432" width="15.42578125" style="20" customWidth="1"/>
    <col min="7433" max="7433" width="5.140625" style="20" customWidth="1"/>
    <col min="7434" max="7435" width="8.85546875" style="20"/>
    <col min="7436" max="7436" width="3" style="20" customWidth="1"/>
    <col min="7437" max="7439" width="8.85546875" style="20"/>
    <col min="7440" max="7440" width="7" style="20" customWidth="1"/>
    <col min="7441" max="7680" width="8.85546875" style="20"/>
    <col min="7681" max="7681" width="3" style="20" customWidth="1"/>
    <col min="7682" max="7682" width="4.140625" style="20" customWidth="1"/>
    <col min="7683" max="7683" width="54" style="20" customWidth="1"/>
    <col min="7684" max="7684" width="3.7109375" style="20" customWidth="1"/>
    <col min="7685" max="7685" width="90.28515625" style="20" customWidth="1"/>
    <col min="7686" max="7687" width="8.85546875" style="20"/>
    <col min="7688" max="7688" width="15.42578125" style="20" customWidth="1"/>
    <col min="7689" max="7689" width="5.140625" style="20" customWidth="1"/>
    <col min="7690" max="7691" width="8.85546875" style="20"/>
    <col min="7692" max="7692" width="3" style="20" customWidth="1"/>
    <col min="7693" max="7695" width="8.85546875" style="20"/>
    <col min="7696" max="7696" width="7" style="20" customWidth="1"/>
    <col min="7697" max="7936" width="8.85546875" style="20"/>
    <col min="7937" max="7937" width="3" style="20" customWidth="1"/>
    <col min="7938" max="7938" width="4.140625" style="20" customWidth="1"/>
    <col min="7939" max="7939" width="54" style="20" customWidth="1"/>
    <col min="7940" max="7940" width="3.7109375" style="20" customWidth="1"/>
    <col min="7941" max="7941" width="90.28515625" style="20" customWidth="1"/>
    <col min="7942" max="7943" width="8.85546875" style="20"/>
    <col min="7944" max="7944" width="15.42578125" style="20" customWidth="1"/>
    <col min="7945" max="7945" width="5.140625" style="20" customWidth="1"/>
    <col min="7946" max="7947" width="8.85546875" style="20"/>
    <col min="7948" max="7948" width="3" style="20" customWidth="1"/>
    <col min="7949" max="7951" width="8.85546875" style="20"/>
    <col min="7952" max="7952" width="7" style="20" customWidth="1"/>
    <col min="7953" max="8192" width="8.85546875" style="20"/>
    <col min="8193" max="8193" width="3" style="20" customWidth="1"/>
    <col min="8194" max="8194" width="4.140625" style="20" customWidth="1"/>
    <col min="8195" max="8195" width="54" style="20" customWidth="1"/>
    <col min="8196" max="8196" width="3.7109375" style="20" customWidth="1"/>
    <col min="8197" max="8197" width="90.28515625" style="20" customWidth="1"/>
    <col min="8198" max="8199" width="8.85546875" style="20"/>
    <col min="8200" max="8200" width="15.42578125" style="20" customWidth="1"/>
    <col min="8201" max="8201" width="5.140625" style="20" customWidth="1"/>
    <col min="8202" max="8203" width="8.85546875" style="20"/>
    <col min="8204" max="8204" width="3" style="20" customWidth="1"/>
    <col min="8205" max="8207" width="8.85546875" style="20"/>
    <col min="8208" max="8208" width="7" style="20" customWidth="1"/>
    <col min="8209" max="8448" width="8.85546875" style="20"/>
    <col min="8449" max="8449" width="3" style="20" customWidth="1"/>
    <col min="8450" max="8450" width="4.140625" style="20" customWidth="1"/>
    <col min="8451" max="8451" width="54" style="20" customWidth="1"/>
    <col min="8452" max="8452" width="3.7109375" style="20" customWidth="1"/>
    <col min="8453" max="8453" width="90.28515625" style="20" customWidth="1"/>
    <col min="8454" max="8455" width="8.85546875" style="20"/>
    <col min="8456" max="8456" width="15.42578125" style="20" customWidth="1"/>
    <col min="8457" max="8457" width="5.140625" style="20" customWidth="1"/>
    <col min="8458" max="8459" width="8.85546875" style="20"/>
    <col min="8460" max="8460" width="3" style="20" customWidth="1"/>
    <col min="8461" max="8463" width="8.85546875" style="20"/>
    <col min="8464" max="8464" width="7" style="20" customWidth="1"/>
    <col min="8465" max="8704" width="8.85546875" style="20"/>
    <col min="8705" max="8705" width="3" style="20" customWidth="1"/>
    <col min="8706" max="8706" width="4.140625" style="20" customWidth="1"/>
    <col min="8707" max="8707" width="54" style="20" customWidth="1"/>
    <col min="8708" max="8708" width="3.7109375" style="20" customWidth="1"/>
    <col min="8709" max="8709" width="90.28515625" style="20" customWidth="1"/>
    <col min="8710" max="8711" width="8.85546875" style="20"/>
    <col min="8712" max="8712" width="15.42578125" style="20" customWidth="1"/>
    <col min="8713" max="8713" width="5.140625" style="20" customWidth="1"/>
    <col min="8714" max="8715" width="8.85546875" style="20"/>
    <col min="8716" max="8716" width="3" style="20" customWidth="1"/>
    <col min="8717" max="8719" width="8.85546875" style="20"/>
    <col min="8720" max="8720" width="7" style="20" customWidth="1"/>
    <col min="8721" max="8960" width="8.85546875" style="20"/>
    <col min="8961" max="8961" width="3" style="20" customWidth="1"/>
    <col min="8962" max="8962" width="4.140625" style="20" customWidth="1"/>
    <col min="8963" max="8963" width="54" style="20" customWidth="1"/>
    <col min="8964" max="8964" width="3.7109375" style="20" customWidth="1"/>
    <col min="8965" max="8965" width="90.28515625" style="20" customWidth="1"/>
    <col min="8966" max="8967" width="8.85546875" style="20"/>
    <col min="8968" max="8968" width="15.42578125" style="20" customWidth="1"/>
    <col min="8969" max="8969" width="5.140625" style="20" customWidth="1"/>
    <col min="8970" max="8971" width="8.85546875" style="20"/>
    <col min="8972" max="8972" width="3" style="20" customWidth="1"/>
    <col min="8973" max="8975" width="8.85546875" style="20"/>
    <col min="8976" max="8976" width="7" style="20" customWidth="1"/>
    <col min="8977" max="9216" width="8.85546875" style="20"/>
    <col min="9217" max="9217" width="3" style="20" customWidth="1"/>
    <col min="9218" max="9218" width="4.140625" style="20" customWidth="1"/>
    <col min="9219" max="9219" width="54" style="20" customWidth="1"/>
    <col min="9220" max="9220" width="3.7109375" style="20" customWidth="1"/>
    <col min="9221" max="9221" width="90.28515625" style="20" customWidth="1"/>
    <col min="9222" max="9223" width="8.85546875" style="20"/>
    <col min="9224" max="9224" width="15.42578125" style="20" customWidth="1"/>
    <col min="9225" max="9225" width="5.140625" style="20" customWidth="1"/>
    <col min="9226" max="9227" width="8.85546875" style="20"/>
    <col min="9228" max="9228" width="3" style="20" customWidth="1"/>
    <col min="9229" max="9231" width="8.85546875" style="20"/>
    <col min="9232" max="9232" width="7" style="20" customWidth="1"/>
    <col min="9233" max="9472" width="8.85546875" style="20"/>
    <col min="9473" max="9473" width="3" style="20" customWidth="1"/>
    <col min="9474" max="9474" width="4.140625" style="20" customWidth="1"/>
    <col min="9475" max="9475" width="54" style="20" customWidth="1"/>
    <col min="9476" max="9476" width="3.7109375" style="20" customWidth="1"/>
    <col min="9477" max="9477" width="90.28515625" style="20" customWidth="1"/>
    <col min="9478" max="9479" width="8.85546875" style="20"/>
    <col min="9480" max="9480" width="15.42578125" style="20" customWidth="1"/>
    <col min="9481" max="9481" width="5.140625" style="20" customWidth="1"/>
    <col min="9482" max="9483" width="8.85546875" style="20"/>
    <col min="9484" max="9484" width="3" style="20" customWidth="1"/>
    <col min="9485" max="9487" width="8.85546875" style="20"/>
    <col min="9488" max="9488" width="7" style="20" customWidth="1"/>
    <col min="9489" max="9728" width="8.85546875" style="20"/>
    <col min="9729" max="9729" width="3" style="20" customWidth="1"/>
    <col min="9730" max="9730" width="4.140625" style="20" customWidth="1"/>
    <col min="9731" max="9731" width="54" style="20" customWidth="1"/>
    <col min="9732" max="9732" width="3.7109375" style="20" customWidth="1"/>
    <col min="9733" max="9733" width="90.28515625" style="20" customWidth="1"/>
    <col min="9734" max="9735" width="8.85546875" style="20"/>
    <col min="9736" max="9736" width="15.42578125" style="20" customWidth="1"/>
    <col min="9737" max="9737" width="5.140625" style="20" customWidth="1"/>
    <col min="9738" max="9739" width="8.85546875" style="20"/>
    <col min="9740" max="9740" width="3" style="20" customWidth="1"/>
    <col min="9741" max="9743" width="8.85546875" style="20"/>
    <col min="9744" max="9744" width="7" style="20" customWidth="1"/>
    <col min="9745" max="9984" width="8.85546875" style="20"/>
    <col min="9985" max="9985" width="3" style="20" customWidth="1"/>
    <col min="9986" max="9986" width="4.140625" style="20" customWidth="1"/>
    <col min="9987" max="9987" width="54" style="20" customWidth="1"/>
    <col min="9988" max="9988" width="3.7109375" style="20" customWidth="1"/>
    <col min="9989" max="9989" width="90.28515625" style="20" customWidth="1"/>
    <col min="9990" max="9991" width="8.85546875" style="20"/>
    <col min="9992" max="9992" width="15.42578125" style="20" customWidth="1"/>
    <col min="9993" max="9993" width="5.140625" style="20" customWidth="1"/>
    <col min="9994" max="9995" width="8.85546875" style="20"/>
    <col min="9996" max="9996" width="3" style="20" customWidth="1"/>
    <col min="9997" max="9999" width="8.85546875" style="20"/>
    <col min="10000" max="10000" width="7" style="20" customWidth="1"/>
    <col min="10001" max="10240" width="8.85546875" style="20"/>
    <col min="10241" max="10241" width="3" style="20" customWidth="1"/>
    <col min="10242" max="10242" width="4.140625" style="20" customWidth="1"/>
    <col min="10243" max="10243" width="54" style="20" customWidth="1"/>
    <col min="10244" max="10244" width="3.7109375" style="20" customWidth="1"/>
    <col min="10245" max="10245" width="90.28515625" style="20" customWidth="1"/>
    <col min="10246" max="10247" width="8.85546875" style="20"/>
    <col min="10248" max="10248" width="15.42578125" style="20" customWidth="1"/>
    <col min="10249" max="10249" width="5.140625" style="20" customWidth="1"/>
    <col min="10250" max="10251" width="8.85546875" style="20"/>
    <col min="10252" max="10252" width="3" style="20" customWidth="1"/>
    <col min="10253" max="10255" width="8.85546875" style="20"/>
    <col min="10256" max="10256" width="7" style="20" customWidth="1"/>
    <col min="10257" max="10496" width="8.85546875" style="20"/>
    <col min="10497" max="10497" width="3" style="20" customWidth="1"/>
    <col min="10498" max="10498" width="4.140625" style="20" customWidth="1"/>
    <col min="10499" max="10499" width="54" style="20" customWidth="1"/>
    <col min="10500" max="10500" width="3.7109375" style="20" customWidth="1"/>
    <col min="10501" max="10501" width="90.28515625" style="20" customWidth="1"/>
    <col min="10502" max="10503" width="8.85546875" style="20"/>
    <col min="10504" max="10504" width="15.42578125" style="20" customWidth="1"/>
    <col min="10505" max="10505" width="5.140625" style="20" customWidth="1"/>
    <col min="10506" max="10507" width="8.85546875" style="20"/>
    <col min="10508" max="10508" width="3" style="20" customWidth="1"/>
    <col min="10509" max="10511" width="8.85546875" style="20"/>
    <col min="10512" max="10512" width="7" style="20" customWidth="1"/>
    <col min="10513" max="10752" width="8.85546875" style="20"/>
    <col min="10753" max="10753" width="3" style="20" customWidth="1"/>
    <col min="10754" max="10754" width="4.140625" style="20" customWidth="1"/>
    <col min="10755" max="10755" width="54" style="20" customWidth="1"/>
    <col min="10756" max="10756" width="3.7109375" style="20" customWidth="1"/>
    <col min="10757" max="10757" width="90.28515625" style="20" customWidth="1"/>
    <col min="10758" max="10759" width="8.85546875" style="20"/>
    <col min="10760" max="10760" width="15.42578125" style="20" customWidth="1"/>
    <col min="10761" max="10761" width="5.140625" style="20" customWidth="1"/>
    <col min="10762" max="10763" width="8.85546875" style="20"/>
    <col min="10764" max="10764" width="3" style="20" customWidth="1"/>
    <col min="10765" max="10767" width="8.85546875" style="20"/>
    <col min="10768" max="10768" width="7" style="20" customWidth="1"/>
    <col min="10769" max="11008" width="8.85546875" style="20"/>
    <col min="11009" max="11009" width="3" style="20" customWidth="1"/>
    <col min="11010" max="11010" width="4.140625" style="20" customWidth="1"/>
    <col min="11011" max="11011" width="54" style="20" customWidth="1"/>
    <col min="11012" max="11012" width="3.7109375" style="20" customWidth="1"/>
    <col min="11013" max="11013" width="90.28515625" style="20" customWidth="1"/>
    <col min="11014" max="11015" width="8.85546875" style="20"/>
    <col min="11016" max="11016" width="15.42578125" style="20" customWidth="1"/>
    <col min="11017" max="11017" width="5.140625" style="20" customWidth="1"/>
    <col min="11018" max="11019" width="8.85546875" style="20"/>
    <col min="11020" max="11020" width="3" style="20" customWidth="1"/>
    <col min="11021" max="11023" width="8.85546875" style="20"/>
    <col min="11024" max="11024" width="7" style="20" customWidth="1"/>
    <col min="11025" max="11264" width="8.85546875" style="20"/>
    <col min="11265" max="11265" width="3" style="20" customWidth="1"/>
    <col min="11266" max="11266" width="4.140625" style="20" customWidth="1"/>
    <col min="11267" max="11267" width="54" style="20" customWidth="1"/>
    <col min="11268" max="11268" width="3.7109375" style="20" customWidth="1"/>
    <col min="11269" max="11269" width="90.28515625" style="20" customWidth="1"/>
    <col min="11270" max="11271" width="8.85546875" style="20"/>
    <col min="11272" max="11272" width="15.42578125" style="20" customWidth="1"/>
    <col min="11273" max="11273" width="5.140625" style="20" customWidth="1"/>
    <col min="11274" max="11275" width="8.85546875" style="20"/>
    <col min="11276" max="11276" width="3" style="20" customWidth="1"/>
    <col min="11277" max="11279" width="8.85546875" style="20"/>
    <col min="11280" max="11280" width="7" style="20" customWidth="1"/>
    <col min="11281" max="11520" width="8.85546875" style="20"/>
    <col min="11521" max="11521" width="3" style="20" customWidth="1"/>
    <col min="11522" max="11522" width="4.140625" style="20" customWidth="1"/>
    <col min="11523" max="11523" width="54" style="20" customWidth="1"/>
    <col min="11524" max="11524" width="3.7109375" style="20" customWidth="1"/>
    <col min="11525" max="11525" width="90.28515625" style="20" customWidth="1"/>
    <col min="11526" max="11527" width="8.85546875" style="20"/>
    <col min="11528" max="11528" width="15.42578125" style="20" customWidth="1"/>
    <col min="11529" max="11529" width="5.140625" style="20" customWidth="1"/>
    <col min="11530" max="11531" width="8.85546875" style="20"/>
    <col min="11532" max="11532" width="3" style="20" customWidth="1"/>
    <col min="11533" max="11535" width="8.85546875" style="20"/>
    <col min="11536" max="11536" width="7" style="20" customWidth="1"/>
    <col min="11537" max="11776" width="8.85546875" style="20"/>
    <col min="11777" max="11777" width="3" style="20" customWidth="1"/>
    <col min="11778" max="11778" width="4.140625" style="20" customWidth="1"/>
    <col min="11779" max="11779" width="54" style="20" customWidth="1"/>
    <col min="11780" max="11780" width="3.7109375" style="20" customWidth="1"/>
    <col min="11781" max="11781" width="90.28515625" style="20" customWidth="1"/>
    <col min="11782" max="11783" width="8.85546875" style="20"/>
    <col min="11784" max="11784" width="15.42578125" style="20" customWidth="1"/>
    <col min="11785" max="11785" width="5.140625" style="20" customWidth="1"/>
    <col min="11786" max="11787" width="8.85546875" style="20"/>
    <col min="11788" max="11788" width="3" style="20" customWidth="1"/>
    <col min="11789" max="11791" width="8.85546875" style="20"/>
    <col min="11792" max="11792" width="7" style="20" customWidth="1"/>
    <col min="11793" max="12032" width="8.85546875" style="20"/>
    <col min="12033" max="12033" width="3" style="20" customWidth="1"/>
    <col min="12034" max="12034" width="4.140625" style="20" customWidth="1"/>
    <col min="12035" max="12035" width="54" style="20" customWidth="1"/>
    <col min="12036" max="12036" width="3.7109375" style="20" customWidth="1"/>
    <col min="12037" max="12037" width="90.28515625" style="20" customWidth="1"/>
    <col min="12038" max="12039" width="8.85546875" style="20"/>
    <col min="12040" max="12040" width="15.42578125" style="20" customWidth="1"/>
    <col min="12041" max="12041" width="5.140625" style="20" customWidth="1"/>
    <col min="12042" max="12043" width="8.85546875" style="20"/>
    <col min="12044" max="12044" width="3" style="20" customWidth="1"/>
    <col min="12045" max="12047" width="8.85546875" style="20"/>
    <col min="12048" max="12048" width="7" style="20" customWidth="1"/>
    <col min="12049" max="12288" width="8.85546875" style="20"/>
    <col min="12289" max="12289" width="3" style="20" customWidth="1"/>
    <col min="12290" max="12290" width="4.140625" style="20" customWidth="1"/>
    <col min="12291" max="12291" width="54" style="20" customWidth="1"/>
    <col min="12292" max="12292" width="3.7109375" style="20" customWidth="1"/>
    <col min="12293" max="12293" width="90.28515625" style="20" customWidth="1"/>
    <col min="12294" max="12295" width="8.85546875" style="20"/>
    <col min="12296" max="12296" width="15.42578125" style="20" customWidth="1"/>
    <col min="12297" max="12297" width="5.140625" style="20" customWidth="1"/>
    <col min="12298" max="12299" width="8.85546875" style="20"/>
    <col min="12300" max="12300" width="3" style="20" customWidth="1"/>
    <col min="12301" max="12303" width="8.85546875" style="20"/>
    <col min="12304" max="12304" width="7" style="20" customWidth="1"/>
    <col min="12305" max="12544" width="8.85546875" style="20"/>
    <col min="12545" max="12545" width="3" style="20" customWidth="1"/>
    <col min="12546" max="12546" width="4.140625" style="20" customWidth="1"/>
    <col min="12547" max="12547" width="54" style="20" customWidth="1"/>
    <col min="12548" max="12548" width="3.7109375" style="20" customWidth="1"/>
    <col min="12549" max="12549" width="90.28515625" style="20" customWidth="1"/>
    <col min="12550" max="12551" width="8.85546875" style="20"/>
    <col min="12552" max="12552" width="15.42578125" style="20" customWidth="1"/>
    <col min="12553" max="12553" width="5.140625" style="20" customWidth="1"/>
    <col min="12554" max="12555" width="8.85546875" style="20"/>
    <col min="12556" max="12556" width="3" style="20" customWidth="1"/>
    <col min="12557" max="12559" width="8.85546875" style="20"/>
    <col min="12560" max="12560" width="7" style="20" customWidth="1"/>
    <col min="12561" max="12800" width="8.85546875" style="20"/>
    <col min="12801" max="12801" width="3" style="20" customWidth="1"/>
    <col min="12802" max="12802" width="4.140625" style="20" customWidth="1"/>
    <col min="12803" max="12803" width="54" style="20" customWidth="1"/>
    <col min="12804" max="12804" width="3.7109375" style="20" customWidth="1"/>
    <col min="12805" max="12805" width="90.28515625" style="20" customWidth="1"/>
    <col min="12806" max="12807" width="8.85546875" style="20"/>
    <col min="12808" max="12808" width="15.42578125" style="20" customWidth="1"/>
    <col min="12809" max="12809" width="5.140625" style="20" customWidth="1"/>
    <col min="12810" max="12811" width="8.85546875" style="20"/>
    <col min="12812" max="12812" width="3" style="20" customWidth="1"/>
    <col min="12813" max="12815" width="8.85546875" style="20"/>
    <col min="12816" max="12816" width="7" style="20" customWidth="1"/>
    <col min="12817" max="13056" width="8.85546875" style="20"/>
    <col min="13057" max="13057" width="3" style="20" customWidth="1"/>
    <col min="13058" max="13058" width="4.140625" style="20" customWidth="1"/>
    <col min="13059" max="13059" width="54" style="20" customWidth="1"/>
    <col min="13060" max="13060" width="3.7109375" style="20" customWidth="1"/>
    <col min="13061" max="13061" width="90.28515625" style="20" customWidth="1"/>
    <col min="13062" max="13063" width="8.85546875" style="20"/>
    <col min="13064" max="13064" width="15.42578125" style="20" customWidth="1"/>
    <col min="13065" max="13065" width="5.140625" style="20" customWidth="1"/>
    <col min="13066" max="13067" width="8.85546875" style="20"/>
    <col min="13068" max="13068" width="3" style="20" customWidth="1"/>
    <col min="13069" max="13071" width="8.85546875" style="20"/>
    <col min="13072" max="13072" width="7" style="20" customWidth="1"/>
    <col min="13073" max="13312" width="8.85546875" style="20"/>
    <col min="13313" max="13313" width="3" style="20" customWidth="1"/>
    <col min="13314" max="13314" width="4.140625" style="20" customWidth="1"/>
    <col min="13315" max="13315" width="54" style="20" customWidth="1"/>
    <col min="13316" max="13316" width="3.7109375" style="20" customWidth="1"/>
    <col min="13317" max="13317" width="90.28515625" style="20" customWidth="1"/>
    <col min="13318" max="13319" width="8.85546875" style="20"/>
    <col min="13320" max="13320" width="15.42578125" style="20" customWidth="1"/>
    <col min="13321" max="13321" width="5.140625" style="20" customWidth="1"/>
    <col min="13322" max="13323" width="8.85546875" style="20"/>
    <col min="13324" max="13324" width="3" style="20" customWidth="1"/>
    <col min="13325" max="13327" width="8.85546875" style="20"/>
    <col min="13328" max="13328" width="7" style="20" customWidth="1"/>
    <col min="13329" max="13568" width="8.85546875" style="20"/>
    <col min="13569" max="13569" width="3" style="20" customWidth="1"/>
    <col min="13570" max="13570" width="4.140625" style="20" customWidth="1"/>
    <col min="13571" max="13571" width="54" style="20" customWidth="1"/>
    <col min="13572" max="13572" width="3.7109375" style="20" customWidth="1"/>
    <col min="13573" max="13573" width="90.28515625" style="20" customWidth="1"/>
    <col min="13574" max="13575" width="8.85546875" style="20"/>
    <col min="13576" max="13576" width="15.42578125" style="20" customWidth="1"/>
    <col min="13577" max="13577" width="5.140625" style="20" customWidth="1"/>
    <col min="13578" max="13579" width="8.85546875" style="20"/>
    <col min="13580" max="13580" width="3" style="20" customWidth="1"/>
    <col min="13581" max="13583" width="8.85546875" style="20"/>
    <col min="13584" max="13584" width="7" style="20" customWidth="1"/>
    <col min="13585" max="13824" width="8.85546875" style="20"/>
    <col min="13825" max="13825" width="3" style="20" customWidth="1"/>
    <col min="13826" max="13826" width="4.140625" style="20" customWidth="1"/>
    <col min="13827" max="13827" width="54" style="20" customWidth="1"/>
    <col min="13828" max="13828" width="3.7109375" style="20" customWidth="1"/>
    <col min="13829" max="13829" width="90.28515625" style="20" customWidth="1"/>
    <col min="13830" max="13831" width="8.85546875" style="20"/>
    <col min="13832" max="13832" width="15.42578125" style="20" customWidth="1"/>
    <col min="13833" max="13833" width="5.140625" style="20" customWidth="1"/>
    <col min="13834" max="13835" width="8.85546875" style="20"/>
    <col min="13836" max="13836" width="3" style="20" customWidth="1"/>
    <col min="13837" max="13839" width="8.85546875" style="20"/>
    <col min="13840" max="13840" width="7" style="20" customWidth="1"/>
    <col min="13841" max="14080" width="8.85546875" style="20"/>
    <col min="14081" max="14081" width="3" style="20" customWidth="1"/>
    <col min="14082" max="14082" width="4.140625" style="20" customWidth="1"/>
    <col min="14083" max="14083" width="54" style="20" customWidth="1"/>
    <col min="14084" max="14084" width="3.7109375" style="20" customWidth="1"/>
    <col min="14085" max="14085" width="90.28515625" style="20" customWidth="1"/>
    <col min="14086" max="14087" width="8.85546875" style="20"/>
    <col min="14088" max="14088" width="15.42578125" style="20" customWidth="1"/>
    <col min="14089" max="14089" width="5.140625" style="20" customWidth="1"/>
    <col min="14090" max="14091" width="8.85546875" style="20"/>
    <col min="14092" max="14092" width="3" style="20" customWidth="1"/>
    <col min="14093" max="14095" width="8.85546875" style="20"/>
    <col min="14096" max="14096" width="7" style="20" customWidth="1"/>
    <col min="14097" max="14336" width="8.85546875" style="20"/>
    <col min="14337" max="14337" width="3" style="20" customWidth="1"/>
    <col min="14338" max="14338" width="4.140625" style="20" customWidth="1"/>
    <col min="14339" max="14339" width="54" style="20" customWidth="1"/>
    <col min="14340" max="14340" width="3.7109375" style="20" customWidth="1"/>
    <col min="14341" max="14341" width="90.28515625" style="20" customWidth="1"/>
    <col min="14342" max="14343" width="8.85546875" style="20"/>
    <col min="14344" max="14344" width="15.42578125" style="20" customWidth="1"/>
    <col min="14345" max="14345" width="5.140625" style="20" customWidth="1"/>
    <col min="14346" max="14347" width="8.85546875" style="20"/>
    <col min="14348" max="14348" width="3" style="20" customWidth="1"/>
    <col min="14349" max="14351" width="8.85546875" style="20"/>
    <col min="14352" max="14352" width="7" style="20" customWidth="1"/>
    <col min="14353" max="14592" width="8.85546875" style="20"/>
    <col min="14593" max="14593" width="3" style="20" customWidth="1"/>
    <col min="14594" max="14594" width="4.140625" style="20" customWidth="1"/>
    <col min="14595" max="14595" width="54" style="20" customWidth="1"/>
    <col min="14596" max="14596" width="3.7109375" style="20" customWidth="1"/>
    <col min="14597" max="14597" width="90.28515625" style="20" customWidth="1"/>
    <col min="14598" max="14599" width="8.85546875" style="20"/>
    <col min="14600" max="14600" width="15.42578125" style="20" customWidth="1"/>
    <col min="14601" max="14601" width="5.140625" style="20" customWidth="1"/>
    <col min="14602" max="14603" width="8.85546875" style="20"/>
    <col min="14604" max="14604" width="3" style="20" customWidth="1"/>
    <col min="14605" max="14607" width="8.85546875" style="20"/>
    <col min="14608" max="14608" width="7" style="20" customWidth="1"/>
    <col min="14609" max="14848" width="8.85546875" style="20"/>
    <col min="14849" max="14849" width="3" style="20" customWidth="1"/>
    <col min="14850" max="14850" width="4.140625" style="20" customWidth="1"/>
    <col min="14851" max="14851" width="54" style="20" customWidth="1"/>
    <col min="14852" max="14852" width="3.7109375" style="20" customWidth="1"/>
    <col min="14853" max="14853" width="90.28515625" style="20" customWidth="1"/>
    <col min="14854" max="14855" width="8.85546875" style="20"/>
    <col min="14856" max="14856" width="15.42578125" style="20" customWidth="1"/>
    <col min="14857" max="14857" width="5.140625" style="20" customWidth="1"/>
    <col min="14858" max="14859" width="8.85546875" style="20"/>
    <col min="14860" max="14860" width="3" style="20" customWidth="1"/>
    <col min="14861" max="14863" width="8.85546875" style="20"/>
    <col min="14864" max="14864" width="7" style="20" customWidth="1"/>
    <col min="14865" max="15104" width="8.85546875" style="20"/>
    <col min="15105" max="15105" width="3" style="20" customWidth="1"/>
    <col min="15106" max="15106" width="4.140625" style="20" customWidth="1"/>
    <col min="15107" max="15107" width="54" style="20" customWidth="1"/>
    <col min="15108" max="15108" width="3.7109375" style="20" customWidth="1"/>
    <col min="15109" max="15109" width="90.28515625" style="20" customWidth="1"/>
    <col min="15110" max="15111" width="8.85546875" style="20"/>
    <col min="15112" max="15112" width="15.42578125" style="20" customWidth="1"/>
    <col min="15113" max="15113" width="5.140625" style="20" customWidth="1"/>
    <col min="15114" max="15115" width="8.85546875" style="20"/>
    <col min="15116" max="15116" width="3" style="20" customWidth="1"/>
    <col min="15117" max="15119" width="8.85546875" style="20"/>
    <col min="15120" max="15120" width="7" style="20" customWidth="1"/>
    <col min="15121" max="15360" width="8.85546875" style="20"/>
    <col min="15361" max="15361" width="3" style="20" customWidth="1"/>
    <col min="15362" max="15362" width="4.140625" style="20" customWidth="1"/>
    <col min="15363" max="15363" width="54" style="20" customWidth="1"/>
    <col min="15364" max="15364" width="3.7109375" style="20" customWidth="1"/>
    <col min="15365" max="15365" width="90.28515625" style="20" customWidth="1"/>
    <col min="15366" max="15367" width="8.85546875" style="20"/>
    <col min="15368" max="15368" width="15.42578125" style="20" customWidth="1"/>
    <col min="15369" max="15369" width="5.140625" style="20" customWidth="1"/>
    <col min="15370" max="15371" width="8.85546875" style="20"/>
    <col min="15372" max="15372" width="3" style="20" customWidth="1"/>
    <col min="15373" max="15375" width="8.85546875" style="20"/>
    <col min="15376" max="15376" width="7" style="20" customWidth="1"/>
    <col min="15377" max="15616" width="8.85546875" style="20"/>
    <col min="15617" max="15617" width="3" style="20" customWidth="1"/>
    <col min="15618" max="15618" width="4.140625" style="20" customWidth="1"/>
    <col min="15619" max="15619" width="54" style="20" customWidth="1"/>
    <col min="15620" max="15620" width="3.7109375" style="20" customWidth="1"/>
    <col min="15621" max="15621" width="90.28515625" style="20" customWidth="1"/>
    <col min="15622" max="15623" width="8.85546875" style="20"/>
    <col min="15624" max="15624" width="15.42578125" style="20" customWidth="1"/>
    <col min="15625" max="15625" width="5.140625" style="20" customWidth="1"/>
    <col min="15626" max="15627" width="8.85546875" style="20"/>
    <col min="15628" max="15628" width="3" style="20" customWidth="1"/>
    <col min="15629" max="15631" width="8.85546875" style="20"/>
    <col min="15632" max="15632" width="7" style="20" customWidth="1"/>
    <col min="15633" max="15872" width="8.85546875" style="20"/>
    <col min="15873" max="15873" width="3" style="20" customWidth="1"/>
    <col min="15874" max="15874" width="4.140625" style="20" customWidth="1"/>
    <col min="15875" max="15875" width="54" style="20" customWidth="1"/>
    <col min="15876" max="15876" width="3.7109375" style="20" customWidth="1"/>
    <col min="15877" max="15877" width="90.28515625" style="20" customWidth="1"/>
    <col min="15878" max="15879" width="8.85546875" style="20"/>
    <col min="15880" max="15880" width="15.42578125" style="20" customWidth="1"/>
    <col min="15881" max="15881" width="5.140625" style="20" customWidth="1"/>
    <col min="15882" max="15883" width="8.85546875" style="20"/>
    <col min="15884" max="15884" width="3" style="20" customWidth="1"/>
    <col min="15885" max="15887" width="8.85546875" style="20"/>
    <col min="15888" max="15888" width="7" style="20" customWidth="1"/>
    <col min="15889" max="16128" width="8.85546875" style="20"/>
    <col min="16129" max="16129" width="3" style="20" customWidth="1"/>
    <col min="16130" max="16130" width="4.140625" style="20" customWidth="1"/>
    <col min="16131" max="16131" width="54" style="20" customWidth="1"/>
    <col min="16132" max="16132" width="3.7109375" style="20" customWidth="1"/>
    <col min="16133" max="16133" width="90.28515625" style="20" customWidth="1"/>
    <col min="16134" max="16135" width="8.85546875" style="20"/>
    <col min="16136" max="16136" width="15.42578125" style="20" customWidth="1"/>
    <col min="16137" max="16137" width="5.140625" style="20" customWidth="1"/>
    <col min="16138" max="16139" width="8.85546875" style="20"/>
    <col min="16140" max="16140" width="3" style="20" customWidth="1"/>
    <col min="16141" max="16143" width="8.85546875" style="20"/>
    <col min="16144" max="16144" width="7" style="20" customWidth="1"/>
    <col min="16145" max="16384" width="8.85546875" style="20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21" customFormat="1" x14ac:dyDescent="0.25">
      <c r="E30" s="20"/>
      <c r="F30" s="20"/>
      <c r="G30" s="20"/>
      <c r="H30" s="20"/>
    </row>
    <row r="31" spans="5:8" s="21" customFormat="1" x14ac:dyDescent="0.25">
      <c r="E31" s="20"/>
      <c r="F31" s="20"/>
      <c r="G31" s="20"/>
      <c r="H31" s="20"/>
    </row>
    <row r="32" spans="5:8" s="21" customFormat="1" x14ac:dyDescent="0.25"/>
    <row r="40" spans="2:3" x14ac:dyDescent="0.25">
      <c r="B40" s="22"/>
      <c r="C40" s="22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U111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19" customWidth="1"/>
    <col min="2" max="2" width="25.7109375" style="19" customWidth="1"/>
    <col min="3" max="4" width="2.28515625" style="19" customWidth="1"/>
    <col min="5" max="5" width="10.7109375" style="19" bestFit="1" customWidth="1"/>
    <col min="6" max="6" width="2.28515625" style="19" customWidth="1"/>
    <col min="7" max="7" width="8.7109375" style="19" bestFit="1" customWidth="1"/>
    <col min="8" max="8" width="2.28515625" style="19" customWidth="1"/>
    <col min="9" max="9" width="6.5703125" style="19" bestFit="1" customWidth="1"/>
    <col min="10" max="10" width="2.28515625" style="19" customWidth="1"/>
    <col min="11" max="11" width="30.7109375" style="19" customWidth="1"/>
    <col min="12" max="12" width="2.28515625" style="19" customWidth="1"/>
    <col min="13" max="13" width="16.5703125" style="19" bestFit="1" customWidth="1"/>
    <col min="14" max="14" width="2.28515625" style="19" customWidth="1"/>
    <col min="15" max="15" width="3.28515625" style="19" bestFit="1" customWidth="1"/>
    <col min="16" max="16" width="2.28515625" style="19" customWidth="1"/>
    <col min="17" max="17" width="20.7109375" style="19" bestFit="1" customWidth="1"/>
    <col min="18" max="18" width="2.28515625" style="19" customWidth="1"/>
    <col min="19" max="19" width="8.42578125" style="19" bestFit="1" customWidth="1"/>
    <col min="20" max="20" width="2.28515625" style="19" customWidth="1"/>
    <col min="21" max="21" width="8.42578125" style="19" bestFit="1" customWidth="1"/>
  </cols>
  <sheetData>
    <row r="1" spans="1:21" s="18" customFormat="1" ht="15.75" thickBot="1" x14ac:dyDescent="0.3">
      <c r="A1" s="16"/>
      <c r="B1" s="16"/>
      <c r="C1" s="16"/>
      <c r="D1" s="16"/>
      <c r="E1" s="39" t="s">
        <v>0</v>
      </c>
      <c r="F1" s="16"/>
      <c r="G1" s="39" t="s">
        <v>1</v>
      </c>
      <c r="H1" s="16"/>
      <c r="I1" s="39" t="s">
        <v>2</v>
      </c>
      <c r="J1" s="16"/>
      <c r="K1" s="39" t="s">
        <v>3</v>
      </c>
      <c r="L1" s="16"/>
      <c r="M1" s="39" t="s">
        <v>4</v>
      </c>
      <c r="N1" s="16"/>
      <c r="O1" s="39" t="s">
        <v>5</v>
      </c>
      <c r="P1" s="16"/>
      <c r="Q1" s="39" t="s">
        <v>6</v>
      </c>
      <c r="R1" s="16"/>
      <c r="S1" s="39" t="s">
        <v>7</v>
      </c>
      <c r="T1" s="16"/>
      <c r="U1" s="39" t="s">
        <v>8</v>
      </c>
    </row>
    <row r="2" spans="1:21" ht="15.75" thickTop="1" x14ac:dyDescent="0.25">
      <c r="A2" s="27"/>
      <c r="B2" s="27" t="s">
        <v>1078</v>
      </c>
      <c r="C2" s="27"/>
      <c r="D2" s="27"/>
      <c r="E2" s="27"/>
      <c r="F2" s="27"/>
      <c r="G2" s="28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9"/>
      <c r="T2" s="27"/>
      <c r="U2" s="29"/>
    </row>
    <row r="3" spans="1:21" x14ac:dyDescent="0.25">
      <c r="A3" s="30"/>
      <c r="B3" s="30"/>
      <c r="C3" s="30"/>
      <c r="D3" s="30"/>
      <c r="E3" s="30" t="s">
        <v>135</v>
      </c>
      <c r="F3" s="30"/>
      <c r="G3" s="31">
        <v>43074</v>
      </c>
      <c r="H3" s="30"/>
      <c r="I3" s="30" t="s">
        <v>1093</v>
      </c>
      <c r="J3" s="30"/>
      <c r="K3" s="30" t="s">
        <v>135</v>
      </c>
      <c r="L3" s="30"/>
      <c r="M3" s="30" t="s">
        <v>1119</v>
      </c>
      <c r="N3" s="30"/>
      <c r="O3" s="32"/>
      <c r="P3" s="30"/>
      <c r="Q3" s="30" t="s">
        <v>1127</v>
      </c>
      <c r="R3" s="30"/>
      <c r="S3" s="33">
        <v>-9000</v>
      </c>
      <c r="T3" s="30"/>
      <c r="U3" s="33">
        <f>ROUND(U2+S3,5)</f>
        <v>-9000</v>
      </c>
    </row>
    <row r="4" spans="1:21" x14ac:dyDescent="0.25">
      <c r="A4" s="30"/>
      <c r="B4" s="30"/>
      <c r="C4" s="30"/>
      <c r="D4" s="30"/>
      <c r="E4" s="30" t="s">
        <v>135</v>
      </c>
      <c r="F4" s="30"/>
      <c r="G4" s="31">
        <v>43167</v>
      </c>
      <c r="H4" s="30"/>
      <c r="I4" s="30" t="s">
        <v>1094</v>
      </c>
      <c r="J4" s="30"/>
      <c r="K4" s="30" t="s">
        <v>135</v>
      </c>
      <c r="L4" s="30"/>
      <c r="M4" s="30" t="s">
        <v>1119</v>
      </c>
      <c r="N4" s="30"/>
      <c r="O4" s="32"/>
      <c r="P4" s="30"/>
      <c r="Q4" s="30" t="s">
        <v>1127</v>
      </c>
      <c r="R4" s="30"/>
      <c r="S4" s="33">
        <v>-10000</v>
      </c>
      <c r="T4" s="30"/>
      <c r="U4" s="33">
        <f>ROUND(U3+S4,5)</f>
        <v>-19000</v>
      </c>
    </row>
    <row r="5" spans="1:21" x14ac:dyDescent="0.25">
      <c r="A5" s="30"/>
      <c r="B5" s="30"/>
      <c r="C5" s="30"/>
      <c r="D5" s="30"/>
      <c r="E5" s="30" t="s">
        <v>135</v>
      </c>
      <c r="F5" s="30"/>
      <c r="G5" s="31">
        <v>43325</v>
      </c>
      <c r="H5" s="30"/>
      <c r="I5" s="30" t="s">
        <v>1095</v>
      </c>
      <c r="J5" s="30"/>
      <c r="K5" s="30" t="s">
        <v>135</v>
      </c>
      <c r="L5" s="30"/>
      <c r="M5" s="30" t="s">
        <v>1119</v>
      </c>
      <c r="N5" s="30"/>
      <c r="O5" s="32"/>
      <c r="P5" s="30"/>
      <c r="Q5" s="30" t="s">
        <v>1127</v>
      </c>
      <c r="R5" s="30"/>
      <c r="S5" s="33">
        <v>-10000</v>
      </c>
      <c r="T5" s="30"/>
      <c r="U5" s="33">
        <f>ROUND(U4+S5,5)</f>
        <v>-29000</v>
      </c>
    </row>
    <row r="6" spans="1:21" ht="15.75" thickBot="1" x14ac:dyDescent="0.3">
      <c r="A6" s="30"/>
      <c r="B6" s="30"/>
      <c r="C6" s="30"/>
      <c r="D6" s="30"/>
      <c r="E6" s="30" t="s">
        <v>135</v>
      </c>
      <c r="F6" s="30"/>
      <c r="G6" s="31">
        <v>43382</v>
      </c>
      <c r="H6" s="30"/>
      <c r="I6" s="30" t="s">
        <v>1096</v>
      </c>
      <c r="J6" s="30"/>
      <c r="K6" s="30" t="s">
        <v>1105</v>
      </c>
      <c r="L6" s="30"/>
      <c r="M6" s="30" t="s">
        <v>1119</v>
      </c>
      <c r="N6" s="30"/>
      <c r="O6" s="32"/>
      <c r="P6" s="30"/>
      <c r="Q6" s="30" t="s">
        <v>1127</v>
      </c>
      <c r="R6" s="30"/>
      <c r="S6" s="34">
        <v>-4000</v>
      </c>
      <c r="T6" s="30"/>
      <c r="U6" s="34">
        <f>ROUND(U5+S6,5)</f>
        <v>-33000</v>
      </c>
    </row>
    <row r="7" spans="1:21" x14ac:dyDescent="0.25">
      <c r="A7" s="30"/>
      <c r="B7" s="30" t="s">
        <v>1079</v>
      </c>
      <c r="C7" s="30"/>
      <c r="D7" s="30"/>
      <c r="E7" s="30"/>
      <c r="F7" s="30"/>
      <c r="G7" s="31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3">
        <f>ROUND(SUM(S2:S6),5)</f>
        <v>-33000</v>
      </c>
      <c r="T7" s="30"/>
      <c r="U7" s="33">
        <f>U6</f>
        <v>-33000</v>
      </c>
    </row>
    <row r="8" spans="1:21" x14ac:dyDescent="0.25">
      <c r="A8" s="27"/>
      <c r="B8" s="27" t="s">
        <v>1080</v>
      </c>
      <c r="C8" s="27"/>
      <c r="D8" s="27"/>
      <c r="E8" s="27"/>
      <c r="F8" s="27"/>
      <c r="G8" s="28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9"/>
      <c r="T8" s="27"/>
      <c r="U8" s="29"/>
    </row>
    <row r="9" spans="1:21" x14ac:dyDescent="0.25">
      <c r="A9" s="30"/>
      <c r="B9" s="30"/>
      <c r="C9" s="30"/>
      <c r="D9" s="30"/>
      <c r="E9" s="30" t="s">
        <v>133</v>
      </c>
      <c r="F9" s="30"/>
      <c r="G9" s="31">
        <v>43103</v>
      </c>
      <c r="H9" s="30"/>
      <c r="I9" s="30"/>
      <c r="J9" s="30"/>
      <c r="K9" s="30" t="s">
        <v>1106</v>
      </c>
      <c r="L9" s="30"/>
      <c r="M9" s="30" t="s">
        <v>1120</v>
      </c>
      <c r="N9" s="30"/>
      <c r="O9" s="32"/>
      <c r="P9" s="30"/>
      <c r="Q9" s="30" t="s">
        <v>550</v>
      </c>
      <c r="R9" s="30"/>
      <c r="S9" s="33">
        <v>442.5</v>
      </c>
      <c r="T9" s="30"/>
      <c r="U9" s="33">
        <f>ROUND(U8+S9,5)</f>
        <v>442.5</v>
      </c>
    </row>
    <row r="10" spans="1:21" x14ac:dyDescent="0.25">
      <c r="A10" s="30"/>
      <c r="B10" s="30"/>
      <c r="C10" s="30"/>
      <c r="D10" s="30"/>
      <c r="E10" s="30" t="s">
        <v>135</v>
      </c>
      <c r="F10" s="30"/>
      <c r="G10" s="31">
        <v>43159</v>
      </c>
      <c r="H10" s="30"/>
      <c r="I10" s="30" t="s">
        <v>1097</v>
      </c>
      <c r="J10" s="30"/>
      <c r="K10" s="30" t="s">
        <v>135</v>
      </c>
      <c r="L10" s="30"/>
      <c r="M10" s="30" t="s">
        <v>1119</v>
      </c>
      <c r="N10" s="30"/>
      <c r="O10" s="32"/>
      <c r="P10" s="30"/>
      <c r="Q10" s="30" t="s">
        <v>1127</v>
      </c>
      <c r="R10" s="30"/>
      <c r="S10" s="33">
        <v>-10000</v>
      </c>
      <c r="T10" s="30"/>
      <c r="U10" s="33">
        <f>ROUND(U9+S10,5)</f>
        <v>-9557.5</v>
      </c>
    </row>
    <row r="11" spans="1:21" x14ac:dyDescent="0.25">
      <c r="A11" s="30"/>
      <c r="B11" s="30"/>
      <c r="C11" s="30"/>
      <c r="D11" s="30"/>
      <c r="E11" s="30" t="s">
        <v>135</v>
      </c>
      <c r="F11" s="30"/>
      <c r="G11" s="31">
        <v>43217</v>
      </c>
      <c r="H11" s="30"/>
      <c r="I11" s="30" t="s">
        <v>1098</v>
      </c>
      <c r="J11" s="30"/>
      <c r="K11" s="30" t="s">
        <v>1107</v>
      </c>
      <c r="L11" s="30"/>
      <c r="M11" s="30" t="s">
        <v>1119</v>
      </c>
      <c r="N11" s="30"/>
      <c r="O11" s="32"/>
      <c r="P11" s="30"/>
      <c r="Q11" s="30" t="s">
        <v>1127</v>
      </c>
      <c r="R11" s="30"/>
      <c r="S11" s="33">
        <v>-41.86</v>
      </c>
      <c r="T11" s="30"/>
      <c r="U11" s="33">
        <f>ROUND(U10+S11,5)</f>
        <v>-9599.36</v>
      </c>
    </row>
    <row r="12" spans="1:21" x14ac:dyDescent="0.25">
      <c r="A12" s="30"/>
      <c r="B12" s="30"/>
      <c r="C12" s="30"/>
      <c r="D12" s="30"/>
      <c r="E12" s="30" t="s">
        <v>134</v>
      </c>
      <c r="F12" s="30"/>
      <c r="G12" s="31">
        <v>43229</v>
      </c>
      <c r="H12" s="30"/>
      <c r="I12" s="30" t="s">
        <v>1099</v>
      </c>
      <c r="J12" s="30"/>
      <c r="K12" s="30" t="s">
        <v>1108</v>
      </c>
      <c r="L12" s="30"/>
      <c r="M12" s="30" t="s">
        <v>1120</v>
      </c>
      <c r="N12" s="30"/>
      <c r="O12" s="32"/>
      <c r="P12" s="30"/>
      <c r="Q12" s="30" t="s">
        <v>1127</v>
      </c>
      <c r="R12" s="30"/>
      <c r="S12" s="33">
        <v>484.13</v>
      </c>
      <c r="T12" s="30"/>
      <c r="U12" s="33">
        <f>ROUND(U11+S12,5)</f>
        <v>-9115.23</v>
      </c>
    </row>
    <row r="13" spans="1:21" ht="15.75" thickBot="1" x14ac:dyDescent="0.3">
      <c r="A13" s="30"/>
      <c r="B13" s="30"/>
      <c r="C13" s="30"/>
      <c r="D13" s="30"/>
      <c r="E13" s="30" t="s">
        <v>135</v>
      </c>
      <c r="F13" s="30"/>
      <c r="G13" s="31">
        <v>43255</v>
      </c>
      <c r="H13" s="30"/>
      <c r="I13" s="30" t="s">
        <v>1100</v>
      </c>
      <c r="J13" s="30"/>
      <c r="K13" s="30" t="s">
        <v>135</v>
      </c>
      <c r="L13" s="30"/>
      <c r="M13" s="30" t="s">
        <v>1121</v>
      </c>
      <c r="N13" s="30"/>
      <c r="O13" s="32"/>
      <c r="P13" s="30"/>
      <c r="Q13" s="30" t="s">
        <v>1127</v>
      </c>
      <c r="R13" s="30"/>
      <c r="S13" s="34">
        <v>-10000</v>
      </c>
      <c r="T13" s="30"/>
      <c r="U13" s="34">
        <f>ROUND(U12+S13,5)</f>
        <v>-19115.23</v>
      </c>
    </row>
    <row r="14" spans="1:21" x14ac:dyDescent="0.25">
      <c r="A14" s="30"/>
      <c r="B14" s="30" t="s">
        <v>1081</v>
      </c>
      <c r="C14" s="30"/>
      <c r="D14" s="30"/>
      <c r="E14" s="30"/>
      <c r="F14" s="30"/>
      <c r="G14" s="31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3">
        <f>ROUND(SUM(S8:S13),5)</f>
        <v>-19115.23</v>
      </c>
      <c r="T14" s="30"/>
      <c r="U14" s="33">
        <f>U13</f>
        <v>-19115.23</v>
      </c>
    </row>
    <row r="15" spans="1:21" x14ac:dyDescent="0.25">
      <c r="A15" s="27"/>
      <c r="B15" s="27" t="s">
        <v>1082</v>
      </c>
      <c r="C15" s="27"/>
      <c r="D15" s="27"/>
      <c r="E15" s="27"/>
      <c r="F15" s="27"/>
      <c r="G15" s="28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9"/>
      <c r="T15" s="27"/>
      <c r="U15" s="29"/>
    </row>
    <row r="16" spans="1:21" x14ac:dyDescent="0.25">
      <c r="A16" s="30"/>
      <c r="B16" s="30"/>
      <c r="C16" s="30"/>
      <c r="D16" s="30"/>
      <c r="E16" s="30" t="s">
        <v>135</v>
      </c>
      <c r="F16" s="30"/>
      <c r="G16" s="31">
        <v>43173</v>
      </c>
      <c r="H16" s="30"/>
      <c r="I16" s="30" t="s">
        <v>1101</v>
      </c>
      <c r="J16" s="30"/>
      <c r="K16" s="30" t="s">
        <v>1109</v>
      </c>
      <c r="L16" s="30"/>
      <c r="M16" s="30" t="s">
        <v>1119</v>
      </c>
      <c r="N16" s="30"/>
      <c r="O16" s="32"/>
      <c r="P16" s="30"/>
      <c r="Q16" s="30" t="s">
        <v>1127</v>
      </c>
      <c r="R16" s="30"/>
      <c r="S16" s="33">
        <v>-5031.8900000000003</v>
      </c>
      <c r="T16" s="30"/>
      <c r="U16" s="33">
        <f>ROUND(U15+S16,5)</f>
        <v>-5031.8900000000003</v>
      </c>
    </row>
    <row r="17" spans="1:21" ht="15.75" thickBot="1" x14ac:dyDescent="0.3">
      <c r="A17" s="30"/>
      <c r="B17" s="30"/>
      <c r="C17" s="30"/>
      <c r="D17" s="30"/>
      <c r="E17" s="30" t="s">
        <v>135</v>
      </c>
      <c r="F17" s="30"/>
      <c r="G17" s="31">
        <v>43199</v>
      </c>
      <c r="H17" s="30"/>
      <c r="I17" s="30" t="s">
        <v>1102</v>
      </c>
      <c r="J17" s="30"/>
      <c r="K17" s="30" t="s">
        <v>135</v>
      </c>
      <c r="L17" s="30"/>
      <c r="M17" s="30" t="s">
        <v>1119</v>
      </c>
      <c r="N17" s="30"/>
      <c r="O17" s="32"/>
      <c r="P17" s="30"/>
      <c r="Q17" s="30" t="s">
        <v>1127</v>
      </c>
      <c r="R17" s="30"/>
      <c r="S17" s="34">
        <v>-15000</v>
      </c>
      <c r="T17" s="30"/>
      <c r="U17" s="34">
        <f>ROUND(U16+S17,5)</f>
        <v>-20031.89</v>
      </c>
    </row>
    <row r="18" spans="1:21" x14ac:dyDescent="0.25">
      <c r="A18" s="30"/>
      <c r="B18" s="30" t="s">
        <v>1083</v>
      </c>
      <c r="C18" s="30"/>
      <c r="D18" s="30"/>
      <c r="E18" s="30"/>
      <c r="F18" s="30"/>
      <c r="G18" s="31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3">
        <f>ROUND(SUM(S15:S17),5)</f>
        <v>-20031.89</v>
      </c>
      <c r="T18" s="30"/>
      <c r="U18" s="33">
        <f>U17</f>
        <v>-20031.89</v>
      </c>
    </row>
    <row r="19" spans="1:21" x14ac:dyDescent="0.25">
      <c r="A19" s="27"/>
      <c r="B19" s="27" t="s">
        <v>1084</v>
      </c>
      <c r="C19" s="27"/>
      <c r="D19" s="27"/>
      <c r="E19" s="27"/>
      <c r="F19" s="27"/>
      <c r="G19" s="28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9"/>
      <c r="T19" s="27"/>
      <c r="U19" s="29"/>
    </row>
    <row r="20" spans="1:21" ht="15.75" thickBot="1" x14ac:dyDescent="0.3">
      <c r="A20" s="1"/>
      <c r="B20" s="1"/>
      <c r="C20" s="30"/>
      <c r="D20" s="30"/>
      <c r="E20" s="30" t="s">
        <v>133</v>
      </c>
      <c r="F20" s="30"/>
      <c r="G20" s="31">
        <v>43159</v>
      </c>
      <c r="H20" s="30"/>
      <c r="I20" s="30"/>
      <c r="J20" s="30"/>
      <c r="K20" s="30" t="s">
        <v>1110</v>
      </c>
      <c r="L20" s="30"/>
      <c r="M20" s="30" t="s">
        <v>1122</v>
      </c>
      <c r="N20" s="30"/>
      <c r="O20" s="32"/>
      <c r="P20" s="30"/>
      <c r="Q20" s="30" t="s">
        <v>550</v>
      </c>
      <c r="R20" s="30"/>
      <c r="S20" s="34">
        <v>637.34</v>
      </c>
      <c r="T20" s="30"/>
      <c r="U20" s="34">
        <f>ROUND(U19+S20,5)</f>
        <v>637.34</v>
      </c>
    </row>
    <row r="21" spans="1:21" x14ac:dyDescent="0.25">
      <c r="A21" s="30"/>
      <c r="B21" s="30" t="s">
        <v>1085</v>
      </c>
      <c r="C21" s="30"/>
      <c r="D21" s="30"/>
      <c r="E21" s="30"/>
      <c r="F21" s="30"/>
      <c r="G21" s="31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3">
        <f>ROUND(SUM(S19:S20),5)</f>
        <v>637.34</v>
      </c>
      <c r="T21" s="30"/>
      <c r="U21" s="33">
        <f>U20</f>
        <v>637.34</v>
      </c>
    </row>
    <row r="22" spans="1:21" x14ac:dyDescent="0.25">
      <c r="A22" s="27"/>
      <c r="B22" s="27" t="s">
        <v>1086</v>
      </c>
      <c r="C22" s="27"/>
      <c r="D22" s="27"/>
      <c r="E22" s="27"/>
      <c r="F22" s="27"/>
      <c r="G22" s="28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9"/>
      <c r="T22" s="27"/>
      <c r="U22" s="29"/>
    </row>
    <row r="23" spans="1:21" x14ac:dyDescent="0.25">
      <c r="A23" s="30"/>
      <c r="B23" s="30"/>
      <c r="C23" s="30"/>
      <c r="D23" s="30"/>
      <c r="E23" s="30" t="s">
        <v>134</v>
      </c>
      <c r="F23" s="30"/>
      <c r="G23" s="31">
        <v>43108</v>
      </c>
      <c r="H23" s="30"/>
      <c r="I23" s="30"/>
      <c r="J23" s="30"/>
      <c r="K23" s="30"/>
      <c r="L23" s="30"/>
      <c r="M23" s="30" t="s">
        <v>1123</v>
      </c>
      <c r="N23" s="30"/>
      <c r="O23" s="32"/>
      <c r="P23" s="30"/>
      <c r="Q23" s="30" t="s">
        <v>1127</v>
      </c>
      <c r="R23" s="30"/>
      <c r="S23" s="33">
        <v>610</v>
      </c>
      <c r="T23" s="30"/>
      <c r="U23" s="33">
        <f>ROUND(U22+S23,5)</f>
        <v>610</v>
      </c>
    </row>
    <row r="24" spans="1:21" x14ac:dyDescent="0.25">
      <c r="A24" s="30"/>
      <c r="B24" s="30"/>
      <c r="C24" s="30"/>
      <c r="D24" s="30"/>
      <c r="E24" s="30" t="s">
        <v>134</v>
      </c>
      <c r="F24" s="30"/>
      <c r="G24" s="31">
        <v>43194</v>
      </c>
      <c r="H24" s="30"/>
      <c r="I24" s="30"/>
      <c r="J24" s="30"/>
      <c r="K24" s="30"/>
      <c r="L24" s="30"/>
      <c r="M24" s="30" t="s">
        <v>1124</v>
      </c>
      <c r="N24" s="30"/>
      <c r="O24" s="32"/>
      <c r="P24" s="30"/>
      <c r="Q24" s="30" t="s">
        <v>1127</v>
      </c>
      <c r="R24" s="30"/>
      <c r="S24" s="33">
        <v>499.95</v>
      </c>
      <c r="T24" s="30"/>
      <c r="U24" s="33">
        <f>ROUND(U23+S24,5)</f>
        <v>1109.95</v>
      </c>
    </row>
    <row r="25" spans="1:21" ht="15.75" thickBot="1" x14ac:dyDescent="0.3">
      <c r="A25" s="30"/>
      <c r="B25" s="30"/>
      <c r="C25" s="30"/>
      <c r="D25" s="30"/>
      <c r="E25" s="30" t="s">
        <v>134</v>
      </c>
      <c r="F25" s="30"/>
      <c r="G25" s="31">
        <v>43194</v>
      </c>
      <c r="H25" s="30"/>
      <c r="I25" s="30"/>
      <c r="J25" s="30"/>
      <c r="K25" s="30"/>
      <c r="L25" s="30"/>
      <c r="M25" s="30" t="s">
        <v>1125</v>
      </c>
      <c r="N25" s="30"/>
      <c r="O25" s="32"/>
      <c r="P25" s="30"/>
      <c r="Q25" s="30" t="s">
        <v>1127</v>
      </c>
      <c r="R25" s="30"/>
      <c r="S25" s="34">
        <v>42.58</v>
      </c>
      <c r="T25" s="30"/>
      <c r="U25" s="34">
        <f>ROUND(U24+S25,5)</f>
        <v>1152.53</v>
      </c>
    </row>
    <row r="26" spans="1:21" x14ac:dyDescent="0.25">
      <c r="A26" s="30"/>
      <c r="B26" s="30" t="s">
        <v>1087</v>
      </c>
      <c r="C26" s="30"/>
      <c r="D26" s="30"/>
      <c r="E26" s="30"/>
      <c r="F26" s="30"/>
      <c r="G26" s="31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3">
        <f>ROUND(SUM(S22:S25),5)</f>
        <v>1152.53</v>
      </c>
      <c r="T26" s="30"/>
      <c r="U26" s="33">
        <f>U25</f>
        <v>1152.53</v>
      </c>
    </row>
    <row r="27" spans="1:21" x14ac:dyDescent="0.25">
      <c r="A27" s="27"/>
      <c r="B27" s="27" t="s">
        <v>1088</v>
      </c>
      <c r="C27" s="27"/>
      <c r="D27" s="27"/>
      <c r="E27" s="27"/>
      <c r="F27" s="27"/>
      <c r="G27" s="28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9"/>
      <c r="T27" s="27"/>
      <c r="U27" s="29"/>
    </row>
    <row r="28" spans="1:21" x14ac:dyDescent="0.25">
      <c r="A28" s="30"/>
      <c r="B28" s="30"/>
      <c r="C28" s="30"/>
      <c r="D28" s="30"/>
      <c r="E28" s="30" t="s">
        <v>134</v>
      </c>
      <c r="F28" s="30"/>
      <c r="G28" s="31">
        <v>43257</v>
      </c>
      <c r="H28" s="30"/>
      <c r="I28" s="30" t="s">
        <v>1103</v>
      </c>
      <c r="J28" s="30"/>
      <c r="K28" s="30"/>
      <c r="L28" s="30"/>
      <c r="M28" s="30" t="s">
        <v>1126</v>
      </c>
      <c r="N28" s="30"/>
      <c r="O28" s="32"/>
      <c r="P28" s="30"/>
      <c r="Q28" s="30" t="s">
        <v>1127</v>
      </c>
      <c r="R28" s="30"/>
      <c r="S28" s="33">
        <v>68.400000000000006</v>
      </c>
      <c r="T28" s="30"/>
      <c r="U28" s="33">
        <f>ROUND(U27+S28,5)</f>
        <v>68.400000000000006</v>
      </c>
    </row>
    <row r="29" spans="1:21" x14ac:dyDescent="0.25">
      <c r="A29" s="30"/>
      <c r="B29" s="30"/>
      <c r="C29" s="30"/>
      <c r="D29" s="30"/>
      <c r="E29" s="30" t="s">
        <v>134</v>
      </c>
      <c r="F29" s="30"/>
      <c r="G29" s="31">
        <v>43257</v>
      </c>
      <c r="H29" s="30"/>
      <c r="I29" s="30" t="s">
        <v>1103</v>
      </c>
      <c r="J29" s="30"/>
      <c r="K29" s="30"/>
      <c r="L29" s="30"/>
      <c r="M29" s="30" t="s">
        <v>1126</v>
      </c>
      <c r="N29" s="30"/>
      <c r="O29" s="32"/>
      <c r="P29" s="30"/>
      <c r="Q29" s="30" t="s">
        <v>1127</v>
      </c>
      <c r="R29" s="30"/>
      <c r="S29" s="33">
        <v>68.400000000000006</v>
      </c>
      <c r="T29" s="30"/>
      <c r="U29" s="33">
        <f>ROUND(U28+S29,5)</f>
        <v>136.80000000000001</v>
      </c>
    </row>
    <row r="30" spans="1:21" x14ac:dyDescent="0.25">
      <c r="A30" s="30"/>
      <c r="B30" s="30"/>
      <c r="C30" s="30"/>
      <c r="D30" s="30"/>
      <c r="E30" s="30" t="s">
        <v>134</v>
      </c>
      <c r="F30" s="30"/>
      <c r="G30" s="31">
        <v>43262</v>
      </c>
      <c r="H30" s="30"/>
      <c r="I30" s="30" t="s">
        <v>1103</v>
      </c>
      <c r="J30" s="30"/>
      <c r="K30" s="30"/>
      <c r="L30" s="30"/>
      <c r="M30" s="30" t="s">
        <v>1126</v>
      </c>
      <c r="N30" s="30"/>
      <c r="O30" s="32"/>
      <c r="P30" s="30"/>
      <c r="Q30" s="30" t="s">
        <v>1127</v>
      </c>
      <c r="R30" s="30"/>
      <c r="S30" s="33">
        <v>68.400000000000006</v>
      </c>
      <c r="T30" s="30"/>
      <c r="U30" s="33">
        <f>ROUND(U29+S30,5)</f>
        <v>205.2</v>
      </c>
    </row>
    <row r="31" spans="1:21" x14ac:dyDescent="0.25">
      <c r="A31" s="30"/>
      <c r="B31" s="30"/>
      <c r="C31" s="30"/>
      <c r="D31" s="30"/>
      <c r="E31" s="30" t="s">
        <v>134</v>
      </c>
      <c r="F31" s="30"/>
      <c r="G31" s="31">
        <v>43269</v>
      </c>
      <c r="H31" s="30"/>
      <c r="I31" s="30" t="s">
        <v>1103</v>
      </c>
      <c r="J31" s="30"/>
      <c r="K31" s="30"/>
      <c r="L31" s="30"/>
      <c r="M31" s="30" t="s">
        <v>1126</v>
      </c>
      <c r="N31" s="30"/>
      <c r="O31" s="32"/>
      <c r="P31" s="30"/>
      <c r="Q31" s="30" t="s">
        <v>1127</v>
      </c>
      <c r="R31" s="30"/>
      <c r="S31" s="33">
        <v>68.400000000000006</v>
      </c>
      <c r="T31" s="30"/>
      <c r="U31" s="33">
        <f>ROUND(U30+S31,5)</f>
        <v>273.60000000000002</v>
      </c>
    </row>
    <row r="32" spans="1:21" ht="15.75" thickBot="1" x14ac:dyDescent="0.3">
      <c r="A32" s="30"/>
      <c r="B32" s="30"/>
      <c r="C32" s="30"/>
      <c r="D32" s="30"/>
      <c r="E32" s="30" t="s">
        <v>134</v>
      </c>
      <c r="F32" s="30"/>
      <c r="G32" s="31">
        <v>43269</v>
      </c>
      <c r="H32" s="30"/>
      <c r="I32" s="30" t="s">
        <v>1104</v>
      </c>
      <c r="J32" s="30"/>
      <c r="K32" s="30"/>
      <c r="L32" s="30"/>
      <c r="M32" s="30" t="s">
        <v>1126</v>
      </c>
      <c r="N32" s="30"/>
      <c r="O32" s="32"/>
      <c r="P32" s="30"/>
      <c r="Q32" s="30" t="s">
        <v>1127</v>
      </c>
      <c r="R32" s="30"/>
      <c r="S32" s="34">
        <v>55</v>
      </c>
      <c r="T32" s="30"/>
      <c r="U32" s="34">
        <f>ROUND(U31+S32,5)</f>
        <v>328.6</v>
      </c>
    </row>
    <row r="33" spans="1:21" x14ac:dyDescent="0.25">
      <c r="A33" s="30"/>
      <c r="B33" s="30" t="s">
        <v>1089</v>
      </c>
      <c r="C33" s="30"/>
      <c r="D33" s="30"/>
      <c r="E33" s="30"/>
      <c r="F33" s="30"/>
      <c r="G33" s="31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3">
        <f>ROUND(SUM(S27:S32),5)</f>
        <v>328.6</v>
      </c>
      <c r="T33" s="30"/>
      <c r="U33" s="33">
        <f>U32</f>
        <v>328.6</v>
      </c>
    </row>
    <row r="34" spans="1:21" x14ac:dyDescent="0.25">
      <c r="A34" s="27"/>
      <c r="B34" s="27" t="s">
        <v>1090</v>
      </c>
      <c r="C34" s="27"/>
      <c r="D34" s="27"/>
      <c r="E34" s="27"/>
      <c r="F34" s="27"/>
      <c r="G34" s="28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9"/>
      <c r="T34" s="27"/>
      <c r="U34" s="29"/>
    </row>
    <row r="35" spans="1:21" x14ac:dyDescent="0.25">
      <c r="A35" s="30"/>
      <c r="B35" s="30"/>
      <c r="C35" s="30"/>
      <c r="D35" s="30"/>
      <c r="E35" s="30" t="s">
        <v>1092</v>
      </c>
      <c r="F35" s="30"/>
      <c r="G35" s="31">
        <v>43046</v>
      </c>
      <c r="H35" s="30"/>
      <c r="I35" s="30"/>
      <c r="J35" s="30"/>
      <c r="K35" s="30" t="s">
        <v>1111</v>
      </c>
      <c r="L35" s="30"/>
      <c r="M35" s="30" t="s">
        <v>1124</v>
      </c>
      <c r="N35" s="30"/>
      <c r="O35" s="32"/>
      <c r="P35" s="30"/>
      <c r="Q35" s="30" t="s">
        <v>1127</v>
      </c>
      <c r="R35" s="30"/>
      <c r="S35" s="33">
        <v>12.25</v>
      </c>
      <c r="T35" s="30"/>
      <c r="U35" s="33">
        <f t="shared" ref="U35:U66" si="0">ROUND(U34+S35,5)</f>
        <v>12.25</v>
      </c>
    </row>
    <row r="36" spans="1:21" x14ac:dyDescent="0.25">
      <c r="A36" s="30"/>
      <c r="B36" s="30"/>
      <c r="C36" s="30"/>
      <c r="D36" s="30"/>
      <c r="E36" s="30" t="s">
        <v>1092</v>
      </c>
      <c r="F36" s="30"/>
      <c r="G36" s="31">
        <v>43053</v>
      </c>
      <c r="H36" s="30"/>
      <c r="I36" s="30"/>
      <c r="J36" s="30"/>
      <c r="K36" s="30" t="s">
        <v>1111</v>
      </c>
      <c r="L36" s="30"/>
      <c r="M36" s="30" t="s">
        <v>1124</v>
      </c>
      <c r="N36" s="30"/>
      <c r="O36" s="32"/>
      <c r="P36" s="30"/>
      <c r="Q36" s="30" t="s">
        <v>1127</v>
      </c>
      <c r="R36" s="30"/>
      <c r="S36" s="33">
        <v>12.25</v>
      </c>
      <c r="T36" s="30"/>
      <c r="U36" s="33">
        <f t="shared" si="0"/>
        <v>24.5</v>
      </c>
    </row>
    <row r="37" spans="1:21" x14ac:dyDescent="0.25">
      <c r="A37" s="30"/>
      <c r="B37" s="30"/>
      <c r="C37" s="30"/>
      <c r="D37" s="30"/>
      <c r="E37" s="30" t="s">
        <v>1092</v>
      </c>
      <c r="F37" s="30"/>
      <c r="G37" s="31">
        <v>43060</v>
      </c>
      <c r="H37" s="30"/>
      <c r="I37" s="30"/>
      <c r="J37" s="30"/>
      <c r="K37" s="30" t="s">
        <v>1112</v>
      </c>
      <c r="L37" s="30"/>
      <c r="M37" s="30" t="s">
        <v>1124</v>
      </c>
      <c r="N37" s="30"/>
      <c r="O37" s="32"/>
      <c r="P37" s="30"/>
      <c r="Q37" s="30" t="s">
        <v>1127</v>
      </c>
      <c r="R37" s="30"/>
      <c r="S37" s="33">
        <v>14</v>
      </c>
      <c r="T37" s="30"/>
      <c r="U37" s="33">
        <f t="shared" si="0"/>
        <v>38.5</v>
      </c>
    </row>
    <row r="38" spans="1:21" x14ac:dyDescent="0.25">
      <c r="A38" s="30"/>
      <c r="B38" s="30"/>
      <c r="C38" s="30"/>
      <c r="D38" s="30"/>
      <c r="E38" s="30" t="s">
        <v>1092</v>
      </c>
      <c r="F38" s="30"/>
      <c r="G38" s="31">
        <v>43067</v>
      </c>
      <c r="H38" s="30"/>
      <c r="I38" s="30"/>
      <c r="J38" s="30"/>
      <c r="K38" s="30" t="s">
        <v>1112</v>
      </c>
      <c r="L38" s="30"/>
      <c r="M38" s="30" t="s">
        <v>1124</v>
      </c>
      <c r="N38" s="30"/>
      <c r="O38" s="32"/>
      <c r="P38" s="30"/>
      <c r="Q38" s="30" t="s">
        <v>1127</v>
      </c>
      <c r="R38" s="30"/>
      <c r="S38" s="33">
        <v>14</v>
      </c>
      <c r="T38" s="30"/>
      <c r="U38" s="33">
        <f t="shared" si="0"/>
        <v>52.5</v>
      </c>
    </row>
    <row r="39" spans="1:21" x14ac:dyDescent="0.25">
      <c r="A39" s="30"/>
      <c r="B39" s="30"/>
      <c r="C39" s="30"/>
      <c r="D39" s="30"/>
      <c r="E39" s="30" t="s">
        <v>1092</v>
      </c>
      <c r="F39" s="30"/>
      <c r="G39" s="31">
        <v>43074</v>
      </c>
      <c r="H39" s="30"/>
      <c r="I39" s="30"/>
      <c r="J39" s="30"/>
      <c r="K39" s="30" t="s">
        <v>1111</v>
      </c>
      <c r="L39" s="30"/>
      <c r="M39" s="30" t="s">
        <v>1124</v>
      </c>
      <c r="N39" s="30"/>
      <c r="O39" s="32"/>
      <c r="P39" s="30"/>
      <c r="Q39" s="30" t="s">
        <v>1127</v>
      </c>
      <c r="R39" s="30"/>
      <c r="S39" s="33">
        <v>12.25</v>
      </c>
      <c r="T39" s="30"/>
      <c r="U39" s="33">
        <f t="shared" si="0"/>
        <v>64.75</v>
      </c>
    </row>
    <row r="40" spans="1:21" x14ac:dyDescent="0.25">
      <c r="A40" s="30"/>
      <c r="B40" s="30"/>
      <c r="C40" s="30"/>
      <c r="D40" s="30"/>
      <c r="E40" s="30" t="s">
        <v>1092</v>
      </c>
      <c r="F40" s="30"/>
      <c r="G40" s="31">
        <v>43081</v>
      </c>
      <c r="H40" s="30"/>
      <c r="I40" s="30"/>
      <c r="J40" s="30"/>
      <c r="K40" s="30" t="s">
        <v>1111</v>
      </c>
      <c r="L40" s="30"/>
      <c r="M40" s="30" t="s">
        <v>1124</v>
      </c>
      <c r="N40" s="30"/>
      <c r="O40" s="32"/>
      <c r="P40" s="30"/>
      <c r="Q40" s="30" t="s">
        <v>1127</v>
      </c>
      <c r="R40" s="30"/>
      <c r="S40" s="33">
        <v>12.25</v>
      </c>
      <c r="T40" s="30"/>
      <c r="U40" s="33">
        <f t="shared" si="0"/>
        <v>77</v>
      </c>
    </row>
    <row r="41" spans="1:21" x14ac:dyDescent="0.25">
      <c r="A41" s="30"/>
      <c r="B41" s="30"/>
      <c r="C41" s="30"/>
      <c r="D41" s="30"/>
      <c r="E41" s="30" t="s">
        <v>1092</v>
      </c>
      <c r="F41" s="30"/>
      <c r="G41" s="31">
        <v>43088</v>
      </c>
      <c r="H41" s="30"/>
      <c r="I41" s="30"/>
      <c r="J41" s="30"/>
      <c r="K41" s="30" t="s">
        <v>1111</v>
      </c>
      <c r="L41" s="30"/>
      <c r="M41" s="30" t="s">
        <v>1124</v>
      </c>
      <c r="N41" s="30"/>
      <c r="O41" s="32"/>
      <c r="P41" s="30"/>
      <c r="Q41" s="30" t="s">
        <v>1127</v>
      </c>
      <c r="R41" s="30"/>
      <c r="S41" s="33">
        <v>12.25</v>
      </c>
      <c r="T41" s="30"/>
      <c r="U41" s="33">
        <f t="shared" si="0"/>
        <v>89.25</v>
      </c>
    </row>
    <row r="42" spans="1:21" x14ac:dyDescent="0.25">
      <c r="A42" s="30"/>
      <c r="B42" s="30"/>
      <c r="C42" s="30"/>
      <c r="D42" s="30"/>
      <c r="E42" s="30" t="s">
        <v>1092</v>
      </c>
      <c r="F42" s="30"/>
      <c r="G42" s="31">
        <v>43088</v>
      </c>
      <c r="H42" s="30"/>
      <c r="I42" s="30"/>
      <c r="J42" s="30"/>
      <c r="K42" s="30" t="s">
        <v>1113</v>
      </c>
      <c r="L42" s="30"/>
      <c r="M42" s="30" t="s">
        <v>1124</v>
      </c>
      <c r="N42" s="30"/>
      <c r="O42" s="32"/>
      <c r="P42" s="30"/>
      <c r="Q42" s="30" t="s">
        <v>1127</v>
      </c>
      <c r="R42" s="30"/>
      <c r="S42" s="33">
        <v>10.5</v>
      </c>
      <c r="T42" s="30"/>
      <c r="U42" s="33">
        <f t="shared" si="0"/>
        <v>99.75</v>
      </c>
    </row>
    <row r="43" spans="1:21" x14ac:dyDescent="0.25">
      <c r="A43" s="30"/>
      <c r="B43" s="30"/>
      <c r="C43" s="30"/>
      <c r="D43" s="30"/>
      <c r="E43" s="30" t="s">
        <v>1092</v>
      </c>
      <c r="F43" s="30"/>
      <c r="G43" s="31">
        <v>43088</v>
      </c>
      <c r="H43" s="30"/>
      <c r="I43" s="30"/>
      <c r="J43" s="30"/>
      <c r="K43" s="30" t="s">
        <v>1111</v>
      </c>
      <c r="L43" s="30"/>
      <c r="M43" s="30" t="s">
        <v>1124</v>
      </c>
      <c r="N43" s="30"/>
      <c r="O43" s="32"/>
      <c r="P43" s="30"/>
      <c r="Q43" s="30" t="s">
        <v>1127</v>
      </c>
      <c r="R43" s="30"/>
      <c r="S43" s="33">
        <v>12.25</v>
      </c>
      <c r="T43" s="30"/>
      <c r="U43" s="33">
        <f t="shared" si="0"/>
        <v>112</v>
      </c>
    </row>
    <row r="44" spans="1:21" x14ac:dyDescent="0.25">
      <c r="A44" s="30"/>
      <c r="B44" s="30"/>
      <c r="C44" s="30"/>
      <c r="D44" s="30"/>
      <c r="E44" s="30" t="s">
        <v>1092</v>
      </c>
      <c r="F44" s="30"/>
      <c r="G44" s="31">
        <v>43088</v>
      </c>
      <c r="H44" s="30"/>
      <c r="I44" s="30"/>
      <c r="J44" s="30"/>
      <c r="K44" s="30" t="s">
        <v>1114</v>
      </c>
      <c r="L44" s="30"/>
      <c r="M44" s="30" t="s">
        <v>1124</v>
      </c>
      <c r="N44" s="30"/>
      <c r="O44" s="32"/>
      <c r="P44" s="30"/>
      <c r="Q44" s="30" t="s">
        <v>1127</v>
      </c>
      <c r="R44" s="30"/>
      <c r="S44" s="33">
        <v>1.75</v>
      </c>
      <c r="T44" s="30"/>
      <c r="U44" s="33">
        <f t="shared" si="0"/>
        <v>113.75</v>
      </c>
    </row>
    <row r="45" spans="1:21" x14ac:dyDescent="0.25">
      <c r="A45" s="30"/>
      <c r="B45" s="30"/>
      <c r="C45" s="30"/>
      <c r="D45" s="30"/>
      <c r="E45" s="30" t="s">
        <v>1092</v>
      </c>
      <c r="F45" s="30"/>
      <c r="G45" s="31">
        <v>43088</v>
      </c>
      <c r="H45" s="30"/>
      <c r="I45" s="30"/>
      <c r="J45" s="30"/>
      <c r="K45" s="30" t="s">
        <v>1114</v>
      </c>
      <c r="L45" s="30"/>
      <c r="M45" s="30" t="s">
        <v>1124</v>
      </c>
      <c r="N45" s="30"/>
      <c r="O45" s="32"/>
      <c r="P45" s="30"/>
      <c r="Q45" s="30" t="s">
        <v>1127</v>
      </c>
      <c r="R45" s="30"/>
      <c r="S45" s="33">
        <v>1.75</v>
      </c>
      <c r="T45" s="30"/>
      <c r="U45" s="33">
        <f t="shared" si="0"/>
        <v>115.5</v>
      </c>
    </row>
    <row r="46" spans="1:21" x14ac:dyDescent="0.25">
      <c r="A46" s="30"/>
      <c r="B46" s="30"/>
      <c r="C46" s="30"/>
      <c r="D46" s="30"/>
      <c r="E46" s="30" t="s">
        <v>1092</v>
      </c>
      <c r="F46" s="30"/>
      <c r="G46" s="31">
        <v>43103</v>
      </c>
      <c r="H46" s="30"/>
      <c r="I46" s="30"/>
      <c r="J46" s="30"/>
      <c r="K46" s="30" t="s">
        <v>1114</v>
      </c>
      <c r="L46" s="30"/>
      <c r="M46" s="30" t="s">
        <v>1124</v>
      </c>
      <c r="N46" s="30"/>
      <c r="O46" s="32"/>
      <c r="P46" s="30"/>
      <c r="Q46" s="30" t="s">
        <v>1127</v>
      </c>
      <c r="R46" s="30"/>
      <c r="S46" s="33">
        <v>1.75</v>
      </c>
      <c r="T46" s="30"/>
      <c r="U46" s="33">
        <f t="shared" si="0"/>
        <v>117.25</v>
      </c>
    </row>
    <row r="47" spans="1:21" x14ac:dyDescent="0.25">
      <c r="A47" s="30"/>
      <c r="B47" s="30"/>
      <c r="C47" s="30"/>
      <c r="D47" s="30"/>
      <c r="E47" s="30" t="s">
        <v>1092</v>
      </c>
      <c r="F47" s="30"/>
      <c r="G47" s="31">
        <v>43103</v>
      </c>
      <c r="H47" s="30"/>
      <c r="I47" s="30"/>
      <c r="J47" s="30"/>
      <c r="K47" s="30" t="s">
        <v>1114</v>
      </c>
      <c r="L47" s="30"/>
      <c r="M47" s="30" t="s">
        <v>1124</v>
      </c>
      <c r="N47" s="30"/>
      <c r="O47" s="32"/>
      <c r="P47" s="30"/>
      <c r="Q47" s="30" t="s">
        <v>1127</v>
      </c>
      <c r="R47" s="30"/>
      <c r="S47" s="33">
        <v>1.75</v>
      </c>
      <c r="T47" s="30"/>
      <c r="U47" s="33">
        <f t="shared" si="0"/>
        <v>119</v>
      </c>
    </row>
    <row r="48" spans="1:21" x14ac:dyDescent="0.25">
      <c r="A48" s="30"/>
      <c r="B48" s="30"/>
      <c r="C48" s="30"/>
      <c r="D48" s="30"/>
      <c r="E48" s="30" t="s">
        <v>1092</v>
      </c>
      <c r="F48" s="30"/>
      <c r="G48" s="31">
        <v>43103</v>
      </c>
      <c r="H48" s="30"/>
      <c r="I48" s="30"/>
      <c r="J48" s="30"/>
      <c r="K48" s="30" t="s">
        <v>1114</v>
      </c>
      <c r="L48" s="30"/>
      <c r="M48" s="30" t="s">
        <v>1124</v>
      </c>
      <c r="N48" s="30"/>
      <c r="O48" s="32"/>
      <c r="P48" s="30"/>
      <c r="Q48" s="30" t="s">
        <v>1127</v>
      </c>
      <c r="R48" s="30"/>
      <c r="S48" s="33">
        <v>1.75</v>
      </c>
      <c r="T48" s="30"/>
      <c r="U48" s="33">
        <f t="shared" si="0"/>
        <v>120.75</v>
      </c>
    </row>
    <row r="49" spans="1:21" x14ac:dyDescent="0.25">
      <c r="A49" s="30"/>
      <c r="B49" s="30"/>
      <c r="C49" s="30"/>
      <c r="D49" s="30"/>
      <c r="E49" s="30" t="s">
        <v>1092</v>
      </c>
      <c r="F49" s="30"/>
      <c r="G49" s="31">
        <v>43109</v>
      </c>
      <c r="H49" s="30"/>
      <c r="I49" s="30"/>
      <c r="J49" s="30"/>
      <c r="K49" s="30" t="s">
        <v>1111</v>
      </c>
      <c r="L49" s="30"/>
      <c r="M49" s="30" t="s">
        <v>1124</v>
      </c>
      <c r="N49" s="30"/>
      <c r="O49" s="32"/>
      <c r="P49" s="30"/>
      <c r="Q49" s="30" t="s">
        <v>1127</v>
      </c>
      <c r="R49" s="30"/>
      <c r="S49" s="33">
        <v>12.25</v>
      </c>
      <c r="T49" s="30"/>
      <c r="U49" s="33">
        <f t="shared" si="0"/>
        <v>133</v>
      </c>
    </row>
    <row r="50" spans="1:21" x14ac:dyDescent="0.25">
      <c r="A50" s="30"/>
      <c r="B50" s="30"/>
      <c r="C50" s="30"/>
      <c r="D50" s="30"/>
      <c r="E50" s="30" t="s">
        <v>1092</v>
      </c>
      <c r="F50" s="30"/>
      <c r="G50" s="31">
        <v>43116</v>
      </c>
      <c r="H50" s="30"/>
      <c r="I50" s="30"/>
      <c r="J50" s="30"/>
      <c r="K50" s="30" t="s">
        <v>1111</v>
      </c>
      <c r="L50" s="30"/>
      <c r="M50" s="30" t="s">
        <v>1124</v>
      </c>
      <c r="N50" s="30"/>
      <c r="O50" s="32"/>
      <c r="P50" s="30"/>
      <c r="Q50" s="30" t="s">
        <v>1127</v>
      </c>
      <c r="R50" s="30"/>
      <c r="S50" s="33">
        <v>12.25</v>
      </c>
      <c r="T50" s="30"/>
      <c r="U50" s="33">
        <f t="shared" si="0"/>
        <v>145.25</v>
      </c>
    </row>
    <row r="51" spans="1:21" x14ac:dyDescent="0.25">
      <c r="A51" s="30"/>
      <c r="B51" s="30"/>
      <c r="C51" s="30"/>
      <c r="D51" s="30"/>
      <c r="E51" s="30" t="s">
        <v>1092</v>
      </c>
      <c r="F51" s="30"/>
      <c r="G51" s="31">
        <v>43123</v>
      </c>
      <c r="H51" s="30"/>
      <c r="I51" s="30"/>
      <c r="J51" s="30"/>
      <c r="K51" s="30" t="s">
        <v>1111</v>
      </c>
      <c r="L51" s="30"/>
      <c r="M51" s="30" t="s">
        <v>1124</v>
      </c>
      <c r="N51" s="30"/>
      <c r="O51" s="32"/>
      <c r="P51" s="30"/>
      <c r="Q51" s="30" t="s">
        <v>1127</v>
      </c>
      <c r="R51" s="30"/>
      <c r="S51" s="33">
        <v>12.25</v>
      </c>
      <c r="T51" s="30"/>
      <c r="U51" s="33">
        <f t="shared" si="0"/>
        <v>157.5</v>
      </c>
    </row>
    <row r="52" spans="1:21" x14ac:dyDescent="0.25">
      <c r="A52" s="30"/>
      <c r="B52" s="30"/>
      <c r="C52" s="30"/>
      <c r="D52" s="30"/>
      <c r="E52" s="30" t="s">
        <v>1092</v>
      </c>
      <c r="F52" s="30"/>
      <c r="G52" s="31">
        <v>43130</v>
      </c>
      <c r="H52" s="30"/>
      <c r="I52" s="30"/>
      <c r="J52" s="30"/>
      <c r="K52" s="30" t="s">
        <v>1113</v>
      </c>
      <c r="L52" s="30"/>
      <c r="M52" s="30" t="s">
        <v>1124</v>
      </c>
      <c r="N52" s="30"/>
      <c r="O52" s="32"/>
      <c r="P52" s="30"/>
      <c r="Q52" s="30" t="s">
        <v>1127</v>
      </c>
      <c r="R52" s="30"/>
      <c r="S52" s="33">
        <v>10.5</v>
      </c>
      <c r="T52" s="30"/>
      <c r="U52" s="33">
        <f t="shared" si="0"/>
        <v>168</v>
      </c>
    </row>
    <row r="53" spans="1:21" x14ac:dyDescent="0.25">
      <c r="A53" s="30"/>
      <c r="B53" s="30"/>
      <c r="C53" s="30"/>
      <c r="D53" s="30"/>
      <c r="E53" s="30" t="s">
        <v>1092</v>
      </c>
      <c r="F53" s="30"/>
      <c r="G53" s="31">
        <v>43130</v>
      </c>
      <c r="H53" s="30"/>
      <c r="I53" s="30"/>
      <c r="J53" s="30"/>
      <c r="K53" s="30" t="s">
        <v>1114</v>
      </c>
      <c r="L53" s="30"/>
      <c r="M53" s="30" t="s">
        <v>1124</v>
      </c>
      <c r="N53" s="30"/>
      <c r="O53" s="32"/>
      <c r="P53" s="30"/>
      <c r="Q53" s="30" t="s">
        <v>1127</v>
      </c>
      <c r="R53" s="30"/>
      <c r="S53" s="33">
        <v>1.75</v>
      </c>
      <c r="T53" s="30"/>
      <c r="U53" s="33">
        <f t="shared" si="0"/>
        <v>169.75</v>
      </c>
    </row>
    <row r="54" spans="1:21" x14ac:dyDescent="0.25">
      <c r="A54" s="30"/>
      <c r="B54" s="30"/>
      <c r="C54" s="30"/>
      <c r="D54" s="30"/>
      <c r="E54" s="30" t="s">
        <v>1092</v>
      </c>
      <c r="F54" s="30"/>
      <c r="G54" s="31">
        <v>43137</v>
      </c>
      <c r="H54" s="30"/>
      <c r="I54" s="30"/>
      <c r="J54" s="30"/>
      <c r="K54" s="30" t="s">
        <v>1113</v>
      </c>
      <c r="L54" s="30"/>
      <c r="M54" s="30" t="s">
        <v>1124</v>
      </c>
      <c r="N54" s="30"/>
      <c r="O54" s="32"/>
      <c r="P54" s="30"/>
      <c r="Q54" s="30" t="s">
        <v>1127</v>
      </c>
      <c r="R54" s="30"/>
      <c r="S54" s="33">
        <v>10.5</v>
      </c>
      <c r="T54" s="30"/>
      <c r="U54" s="33">
        <f t="shared" si="0"/>
        <v>180.25</v>
      </c>
    </row>
    <row r="55" spans="1:21" x14ac:dyDescent="0.25">
      <c r="A55" s="30"/>
      <c r="B55" s="30"/>
      <c r="C55" s="30"/>
      <c r="D55" s="30"/>
      <c r="E55" s="30" t="s">
        <v>1092</v>
      </c>
      <c r="F55" s="30"/>
      <c r="G55" s="31">
        <v>43144</v>
      </c>
      <c r="H55" s="30"/>
      <c r="I55" s="30"/>
      <c r="J55" s="30"/>
      <c r="K55" s="30" t="s">
        <v>1113</v>
      </c>
      <c r="L55" s="30"/>
      <c r="M55" s="30" t="s">
        <v>1124</v>
      </c>
      <c r="N55" s="30"/>
      <c r="O55" s="32"/>
      <c r="P55" s="30"/>
      <c r="Q55" s="30" t="s">
        <v>1127</v>
      </c>
      <c r="R55" s="30"/>
      <c r="S55" s="33">
        <v>10.5</v>
      </c>
      <c r="T55" s="30"/>
      <c r="U55" s="33">
        <f t="shared" si="0"/>
        <v>190.75</v>
      </c>
    </row>
    <row r="56" spans="1:21" x14ac:dyDescent="0.25">
      <c r="A56" s="30"/>
      <c r="B56" s="30"/>
      <c r="C56" s="30"/>
      <c r="D56" s="30"/>
      <c r="E56" s="30" t="s">
        <v>1092</v>
      </c>
      <c r="F56" s="30"/>
      <c r="G56" s="31">
        <v>43151</v>
      </c>
      <c r="H56" s="30"/>
      <c r="I56" s="30"/>
      <c r="J56" s="30"/>
      <c r="K56" s="30" t="s">
        <v>1113</v>
      </c>
      <c r="L56" s="30"/>
      <c r="M56" s="30" t="s">
        <v>1124</v>
      </c>
      <c r="N56" s="30"/>
      <c r="O56" s="32"/>
      <c r="P56" s="30"/>
      <c r="Q56" s="30" t="s">
        <v>1127</v>
      </c>
      <c r="R56" s="30"/>
      <c r="S56" s="33">
        <v>10.5</v>
      </c>
      <c r="T56" s="30"/>
      <c r="U56" s="33">
        <f t="shared" si="0"/>
        <v>201.25</v>
      </c>
    </row>
    <row r="57" spans="1:21" x14ac:dyDescent="0.25">
      <c r="A57" s="30"/>
      <c r="B57" s="30"/>
      <c r="C57" s="30"/>
      <c r="D57" s="30"/>
      <c r="E57" s="30" t="s">
        <v>1092</v>
      </c>
      <c r="F57" s="30"/>
      <c r="G57" s="31">
        <v>43151</v>
      </c>
      <c r="H57" s="30"/>
      <c r="I57" s="30"/>
      <c r="J57" s="30"/>
      <c r="K57" s="30" t="s">
        <v>1115</v>
      </c>
      <c r="L57" s="30"/>
      <c r="M57" s="30" t="s">
        <v>1124</v>
      </c>
      <c r="N57" s="30"/>
      <c r="O57" s="32"/>
      <c r="P57" s="30"/>
      <c r="Q57" s="30" t="s">
        <v>1127</v>
      </c>
      <c r="R57" s="30"/>
      <c r="S57" s="33">
        <v>3.5</v>
      </c>
      <c r="T57" s="30"/>
      <c r="U57" s="33">
        <f t="shared" si="0"/>
        <v>204.75</v>
      </c>
    </row>
    <row r="58" spans="1:21" x14ac:dyDescent="0.25">
      <c r="A58" s="30"/>
      <c r="B58" s="30"/>
      <c r="C58" s="30"/>
      <c r="D58" s="30"/>
      <c r="E58" s="30" t="s">
        <v>1092</v>
      </c>
      <c r="F58" s="30"/>
      <c r="G58" s="31">
        <v>43158</v>
      </c>
      <c r="H58" s="30"/>
      <c r="I58" s="30"/>
      <c r="J58" s="30"/>
      <c r="K58" s="30" t="s">
        <v>1111</v>
      </c>
      <c r="L58" s="30"/>
      <c r="M58" s="30" t="s">
        <v>1124</v>
      </c>
      <c r="N58" s="30"/>
      <c r="O58" s="32"/>
      <c r="P58" s="30"/>
      <c r="Q58" s="30" t="s">
        <v>1127</v>
      </c>
      <c r="R58" s="30"/>
      <c r="S58" s="33">
        <v>12.25</v>
      </c>
      <c r="T58" s="30"/>
      <c r="U58" s="33">
        <f t="shared" si="0"/>
        <v>217</v>
      </c>
    </row>
    <row r="59" spans="1:21" x14ac:dyDescent="0.25">
      <c r="A59" s="30"/>
      <c r="B59" s="30"/>
      <c r="C59" s="30"/>
      <c r="D59" s="30"/>
      <c r="E59" s="30" t="s">
        <v>1092</v>
      </c>
      <c r="F59" s="30"/>
      <c r="G59" s="31">
        <v>43165</v>
      </c>
      <c r="H59" s="30"/>
      <c r="I59" s="30"/>
      <c r="J59" s="30"/>
      <c r="K59" s="30" t="s">
        <v>1113</v>
      </c>
      <c r="L59" s="30"/>
      <c r="M59" s="30" t="s">
        <v>1124</v>
      </c>
      <c r="N59" s="30"/>
      <c r="O59" s="32"/>
      <c r="P59" s="30"/>
      <c r="Q59" s="30" t="s">
        <v>1127</v>
      </c>
      <c r="R59" s="30"/>
      <c r="S59" s="33">
        <v>10.5</v>
      </c>
      <c r="T59" s="30"/>
      <c r="U59" s="33">
        <f t="shared" si="0"/>
        <v>227.5</v>
      </c>
    </row>
    <row r="60" spans="1:21" x14ac:dyDescent="0.25">
      <c r="A60" s="30"/>
      <c r="B60" s="30"/>
      <c r="C60" s="30"/>
      <c r="D60" s="30"/>
      <c r="E60" s="30" t="s">
        <v>1092</v>
      </c>
      <c r="F60" s="30"/>
      <c r="G60" s="31">
        <v>43172</v>
      </c>
      <c r="H60" s="30"/>
      <c r="I60" s="30"/>
      <c r="J60" s="30"/>
      <c r="K60" s="30" t="s">
        <v>1113</v>
      </c>
      <c r="L60" s="30"/>
      <c r="M60" s="30" t="s">
        <v>1124</v>
      </c>
      <c r="N60" s="30"/>
      <c r="O60" s="32"/>
      <c r="P60" s="30"/>
      <c r="Q60" s="30" t="s">
        <v>1127</v>
      </c>
      <c r="R60" s="30"/>
      <c r="S60" s="33">
        <v>10.5</v>
      </c>
      <c r="T60" s="30"/>
      <c r="U60" s="33">
        <f t="shared" si="0"/>
        <v>238</v>
      </c>
    </row>
    <row r="61" spans="1:21" x14ac:dyDescent="0.25">
      <c r="A61" s="30"/>
      <c r="B61" s="30"/>
      <c r="C61" s="30"/>
      <c r="D61" s="30"/>
      <c r="E61" s="30" t="s">
        <v>1092</v>
      </c>
      <c r="F61" s="30"/>
      <c r="G61" s="31">
        <v>43179</v>
      </c>
      <c r="H61" s="30"/>
      <c r="I61" s="30"/>
      <c r="J61" s="30"/>
      <c r="K61" s="30" t="s">
        <v>1116</v>
      </c>
      <c r="L61" s="30"/>
      <c r="M61" s="30" t="s">
        <v>1124</v>
      </c>
      <c r="N61" s="30"/>
      <c r="O61" s="32"/>
      <c r="P61" s="30"/>
      <c r="Q61" s="30" t="s">
        <v>1127</v>
      </c>
      <c r="R61" s="30"/>
      <c r="S61" s="33">
        <v>8.75</v>
      </c>
      <c r="T61" s="30"/>
      <c r="U61" s="33">
        <f t="shared" si="0"/>
        <v>246.75</v>
      </c>
    </row>
    <row r="62" spans="1:21" x14ac:dyDescent="0.25">
      <c r="A62" s="30"/>
      <c r="B62" s="30"/>
      <c r="C62" s="30"/>
      <c r="D62" s="30"/>
      <c r="E62" s="30" t="s">
        <v>1092</v>
      </c>
      <c r="F62" s="30"/>
      <c r="G62" s="31">
        <v>43186</v>
      </c>
      <c r="H62" s="30"/>
      <c r="I62" s="30"/>
      <c r="J62" s="30"/>
      <c r="K62" s="30" t="s">
        <v>1113</v>
      </c>
      <c r="L62" s="30"/>
      <c r="M62" s="30" t="s">
        <v>1124</v>
      </c>
      <c r="N62" s="30"/>
      <c r="O62" s="32"/>
      <c r="P62" s="30"/>
      <c r="Q62" s="30" t="s">
        <v>1127</v>
      </c>
      <c r="R62" s="30"/>
      <c r="S62" s="33">
        <v>10.5</v>
      </c>
      <c r="T62" s="30"/>
      <c r="U62" s="33">
        <f t="shared" si="0"/>
        <v>257.25</v>
      </c>
    </row>
    <row r="63" spans="1:21" x14ac:dyDescent="0.25">
      <c r="A63" s="30"/>
      <c r="B63" s="30"/>
      <c r="C63" s="30"/>
      <c r="D63" s="30"/>
      <c r="E63" s="30" t="s">
        <v>1092</v>
      </c>
      <c r="F63" s="30"/>
      <c r="G63" s="31">
        <v>43193</v>
      </c>
      <c r="H63" s="30"/>
      <c r="I63" s="30"/>
      <c r="J63" s="30"/>
      <c r="K63" s="30" t="s">
        <v>1116</v>
      </c>
      <c r="L63" s="30"/>
      <c r="M63" s="30" t="s">
        <v>1124</v>
      </c>
      <c r="N63" s="30"/>
      <c r="O63" s="32"/>
      <c r="P63" s="30"/>
      <c r="Q63" s="30" t="s">
        <v>1127</v>
      </c>
      <c r="R63" s="30"/>
      <c r="S63" s="33">
        <v>8.75</v>
      </c>
      <c r="T63" s="30"/>
      <c r="U63" s="33">
        <f t="shared" si="0"/>
        <v>266</v>
      </c>
    </row>
    <row r="64" spans="1:21" x14ac:dyDescent="0.25">
      <c r="A64" s="30"/>
      <c r="B64" s="30"/>
      <c r="C64" s="30"/>
      <c r="D64" s="30"/>
      <c r="E64" s="30" t="s">
        <v>1092</v>
      </c>
      <c r="F64" s="30"/>
      <c r="G64" s="31">
        <v>43200</v>
      </c>
      <c r="H64" s="30"/>
      <c r="I64" s="30"/>
      <c r="J64" s="30"/>
      <c r="K64" s="30" t="s">
        <v>1113</v>
      </c>
      <c r="L64" s="30"/>
      <c r="M64" s="30" t="s">
        <v>1124</v>
      </c>
      <c r="N64" s="30"/>
      <c r="O64" s="32"/>
      <c r="P64" s="30"/>
      <c r="Q64" s="30" t="s">
        <v>1127</v>
      </c>
      <c r="R64" s="30"/>
      <c r="S64" s="33">
        <v>10.5</v>
      </c>
      <c r="T64" s="30"/>
      <c r="U64" s="33">
        <f t="shared" si="0"/>
        <v>276.5</v>
      </c>
    </row>
    <row r="65" spans="1:21" x14ac:dyDescent="0.25">
      <c r="A65" s="30"/>
      <c r="B65" s="30"/>
      <c r="C65" s="30"/>
      <c r="D65" s="30"/>
      <c r="E65" s="30" t="s">
        <v>1092</v>
      </c>
      <c r="F65" s="30"/>
      <c r="G65" s="31">
        <v>43207</v>
      </c>
      <c r="H65" s="30"/>
      <c r="I65" s="30"/>
      <c r="J65" s="30"/>
      <c r="K65" s="30" t="s">
        <v>1113</v>
      </c>
      <c r="L65" s="30"/>
      <c r="M65" s="30" t="s">
        <v>1124</v>
      </c>
      <c r="N65" s="30"/>
      <c r="O65" s="32"/>
      <c r="P65" s="30"/>
      <c r="Q65" s="30" t="s">
        <v>1127</v>
      </c>
      <c r="R65" s="30"/>
      <c r="S65" s="33">
        <v>10.5</v>
      </c>
      <c r="T65" s="30"/>
      <c r="U65" s="33">
        <f t="shared" si="0"/>
        <v>287</v>
      </c>
    </row>
    <row r="66" spans="1:21" x14ac:dyDescent="0.25">
      <c r="A66" s="30"/>
      <c r="B66" s="30"/>
      <c r="C66" s="30"/>
      <c r="D66" s="30"/>
      <c r="E66" s="30" t="s">
        <v>1092</v>
      </c>
      <c r="F66" s="30"/>
      <c r="G66" s="31">
        <v>43214</v>
      </c>
      <c r="H66" s="30"/>
      <c r="I66" s="30"/>
      <c r="J66" s="30"/>
      <c r="K66" s="30" t="s">
        <v>1113</v>
      </c>
      <c r="L66" s="30"/>
      <c r="M66" s="30" t="s">
        <v>1124</v>
      </c>
      <c r="N66" s="30"/>
      <c r="O66" s="32"/>
      <c r="P66" s="30"/>
      <c r="Q66" s="30" t="s">
        <v>1127</v>
      </c>
      <c r="R66" s="30"/>
      <c r="S66" s="33">
        <v>10.5</v>
      </c>
      <c r="T66" s="30"/>
      <c r="U66" s="33">
        <f t="shared" si="0"/>
        <v>297.5</v>
      </c>
    </row>
    <row r="67" spans="1:21" x14ac:dyDescent="0.25">
      <c r="A67" s="30"/>
      <c r="B67" s="30"/>
      <c r="C67" s="30"/>
      <c r="D67" s="30"/>
      <c r="E67" s="30" t="s">
        <v>1092</v>
      </c>
      <c r="F67" s="30"/>
      <c r="G67" s="31">
        <v>43221</v>
      </c>
      <c r="H67" s="30"/>
      <c r="I67" s="30"/>
      <c r="J67" s="30"/>
      <c r="K67" s="30" t="s">
        <v>1111</v>
      </c>
      <c r="L67" s="30"/>
      <c r="M67" s="30" t="s">
        <v>1124</v>
      </c>
      <c r="N67" s="30"/>
      <c r="O67" s="32"/>
      <c r="P67" s="30"/>
      <c r="Q67" s="30" t="s">
        <v>1127</v>
      </c>
      <c r="R67" s="30"/>
      <c r="S67" s="33">
        <v>12.25</v>
      </c>
      <c r="T67" s="30"/>
      <c r="U67" s="33">
        <f t="shared" ref="U67:U98" si="1">ROUND(U66+S67,5)</f>
        <v>309.75</v>
      </c>
    </row>
    <row r="68" spans="1:21" x14ac:dyDescent="0.25">
      <c r="A68" s="30"/>
      <c r="B68" s="30"/>
      <c r="C68" s="30"/>
      <c r="D68" s="30"/>
      <c r="E68" s="30" t="s">
        <v>1092</v>
      </c>
      <c r="F68" s="30"/>
      <c r="G68" s="31">
        <v>43222</v>
      </c>
      <c r="H68" s="30"/>
      <c r="I68" s="30"/>
      <c r="J68" s="30"/>
      <c r="K68" s="30" t="s">
        <v>1114</v>
      </c>
      <c r="L68" s="30"/>
      <c r="M68" s="30" t="s">
        <v>1124</v>
      </c>
      <c r="N68" s="30"/>
      <c r="O68" s="32"/>
      <c r="P68" s="30"/>
      <c r="Q68" s="30" t="s">
        <v>1127</v>
      </c>
      <c r="R68" s="30"/>
      <c r="S68" s="33">
        <v>1.75</v>
      </c>
      <c r="T68" s="30"/>
      <c r="U68" s="33">
        <f t="shared" si="1"/>
        <v>311.5</v>
      </c>
    </row>
    <row r="69" spans="1:21" x14ac:dyDescent="0.25">
      <c r="A69" s="30"/>
      <c r="B69" s="30"/>
      <c r="C69" s="30"/>
      <c r="D69" s="30"/>
      <c r="E69" s="30" t="s">
        <v>1092</v>
      </c>
      <c r="F69" s="30"/>
      <c r="G69" s="31">
        <v>43228</v>
      </c>
      <c r="H69" s="30"/>
      <c r="I69" s="30"/>
      <c r="J69" s="30"/>
      <c r="K69" s="30" t="s">
        <v>1111</v>
      </c>
      <c r="L69" s="30"/>
      <c r="M69" s="30" t="s">
        <v>1124</v>
      </c>
      <c r="N69" s="30"/>
      <c r="O69" s="32"/>
      <c r="P69" s="30"/>
      <c r="Q69" s="30" t="s">
        <v>1127</v>
      </c>
      <c r="R69" s="30"/>
      <c r="S69" s="33">
        <v>12.25</v>
      </c>
      <c r="T69" s="30"/>
      <c r="U69" s="33">
        <f t="shared" si="1"/>
        <v>323.75</v>
      </c>
    </row>
    <row r="70" spans="1:21" x14ac:dyDescent="0.25">
      <c r="A70" s="30"/>
      <c r="B70" s="30"/>
      <c r="C70" s="30"/>
      <c r="D70" s="30"/>
      <c r="E70" s="30" t="s">
        <v>1092</v>
      </c>
      <c r="F70" s="30"/>
      <c r="G70" s="31">
        <v>43228</v>
      </c>
      <c r="H70" s="30"/>
      <c r="I70" s="30"/>
      <c r="J70" s="30"/>
      <c r="K70" s="30" t="s">
        <v>1114</v>
      </c>
      <c r="L70" s="30"/>
      <c r="M70" s="30" t="s">
        <v>1124</v>
      </c>
      <c r="N70" s="30"/>
      <c r="O70" s="32"/>
      <c r="P70" s="30"/>
      <c r="Q70" s="30" t="s">
        <v>1127</v>
      </c>
      <c r="R70" s="30"/>
      <c r="S70" s="33">
        <v>1.75</v>
      </c>
      <c r="T70" s="30"/>
      <c r="U70" s="33">
        <f t="shared" si="1"/>
        <v>325.5</v>
      </c>
    </row>
    <row r="71" spans="1:21" x14ac:dyDescent="0.25">
      <c r="A71" s="30"/>
      <c r="B71" s="30"/>
      <c r="C71" s="30"/>
      <c r="D71" s="30"/>
      <c r="E71" s="30" t="s">
        <v>1092</v>
      </c>
      <c r="F71" s="30"/>
      <c r="G71" s="31">
        <v>43235</v>
      </c>
      <c r="H71" s="30"/>
      <c r="I71" s="30"/>
      <c r="J71" s="30"/>
      <c r="K71" s="30" t="s">
        <v>1112</v>
      </c>
      <c r="L71" s="30"/>
      <c r="M71" s="30" t="s">
        <v>1124</v>
      </c>
      <c r="N71" s="30"/>
      <c r="O71" s="32"/>
      <c r="P71" s="30"/>
      <c r="Q71" s="30" t="s">
        <v>1127</v>
      </c>
      <c r="R71" s="30"/>
      <c r="S71" s="33">
        <v>14</v>
      </c>
      <c r="T71" s="30"/>
      <c r="U71" s="33">
        <f t="shared" si="1"/>
        <v>339.5</v>
      </c>
    </row>
    <row r="72" spans="1:21" x14ac:dyDescent="0.25">
      <c r="A72" s="30"/>
      <c r="B72" s="30"/>
      <c r="C72" s="30"/>
      <c r="D72" s="30"/>
      <c r="E72" s="30" t="s">
        <v>1092</v>
      </c>
      <c r="F72" s="30"/>
      <c r="G72" s="31">
        <v>43242</v>
      </c>
      <c r="H72" s="30"/>
      <c r="I72" s="30"/>
      <c r="J72" s="30"/>
      <c r="K72" s="30" t="s">
        <v>1112</v>
      </c>
      <c r="L72" s="30"/>
      <c r="M72" s="30" t="s">
        <v>1124</v>
      </c>
      <c r="N72" s="30"/>
      <c r="O72" s="32"/>
      <c r="P72" s="30"/>
      <c r="Q72" s="30" t="s">
        <v>1127</v>
      </c>
      <c r="R72" s="30"/>
      <c r="S72" s="33">
        <v>14</v>
      </c>
      <c r="T72" s="30"/>
      <c r="U72" s="33">
        <f t="shared" si="1"/>
        <v>353.5</v>
      </c>
    </row>
    <row r="73" spans="1:21" x14ac:dyDescent="0.25">
      <c r="A73" s="30"/>
      <c r="B73" s="30"/>
      <c r="C73" s="30"/>
      <c r="D73" s="30"/>
      <c r="E73" s="30" t="s">
        <v>1092</v>
      </c>
      <c r="F73" s="30"/>
      <c r="G73" s="31">
        <v>43245</v>
      </c>
      <c r="H73" s="30"/>
      <c r="I73" s="30"/>
      <c r="J73" s="30"/>
      <c r="K73" s="30" t="s">
        <v>1112</v>
      </c>
      <c r="L73" s="30"/>
      <c r="M73" s="30" t="s">
        <v>1124</v>
      </c>
      <c r="N73" s="30"/>
      <c r="O73" s="32"/>
      <c r="P73" s="30"/>
      <c r="Q73" s="30" t="s">
        <v>1127</v>
      </c>
      <c r="R73" s="30"/>
      <c r="S73" s="33">
        <v>14</v>
      </c>
      <c r="T73" s="30"/>
      <c r="U73" s="33">
        <f t="shared" si="1"/>
        <v>367.5</v>
      </c>
    </row>
    <row r="74" spans="1:21" x14ac:dyDescent="0.25">
      <c r="A74" s="30"/>
      <c r="B74" s="30"/>
      <c r="C74" s="30"/>
      <c r="D74" s="30"/>
      <c r="E74" s="30" t="s">
        <v>1092</v>
      </c>
      <c r="F74" s="30"/>
      <c r="G74" s="31">
        <v>43256</v>
      </c>
      <c r="H74" s="30"/>
      <c r="I74" s="30"/>
      <c r="J74" s="30"/>
      <c r="K74" s="30" t="s">
        <v>1117</v>
      </c>
      <c r="L74" s="30"/>
      <c r="M74" s="30" t="s">
        <v>1124</v>
      </c>
      <c r="N74" s="30"/>
      <c r="O74" s="32"/>
      <c r="P74" s="30"/>
      <c r="Q74" s="30" t="s">
        <v>1127</v>
      </c>
      <c r="R74" s="30"/>
      <c r="S74" s="33">
        <v>15.75</v>
      </c>
      <c r="T74" s="30"/>
      <c r="U74" s="33">
        <f t="shared" si="1"/>
        <v>383.25</v>
      </c>
    </row>
    <row r="75" spans="1:21" x14ac:dyDescent="0.25">
      <c r="A75" s="30"/>
      <c r="B75" s="30"/>
      <c r="C75" s="30"/>
      <c r="D75" s="30"/>
      <c r="E75" s="30" t="s">
        <v>1092</v>
      </c>
      <c r="F75" s="30"/>
      <c r="G75" s="31">
        <v>43256</v>
      </c>
      <c r="H75" s="30"/>
      <c r="I75" s="30"/>
      <c r="J75" s="30"/>
      <c r="K75" s="30" t="s">
        <v>1114</v>
      </c>
      <c r="L75" s="30"/>
      <c r="M75" s="30" t="s">
        <v>1124</v>
      </c>
      <c r="N75" s="30"/>
      <c r="O75" s="32"/>
      <c r="P75" s="30"/>
      <c r="Q75" s="30" t="s">
        <v>1127</v>
      </c>
      <c r="R75" s="30"/>
      <c r="S75" s="33">
        <v>1.75</v>
      </c>
      <c r="T75" s="30"/>
      <c r="U75" s="33">
        <f t="shared" si="1"/>
        <v>385</v>
      </c>
    </row>
    <row r="76" spans="1:21" x14ac:dyDescent="0.25">
      <c r="A76" s="30"/>
      <c r="B76" s="30"/>
      <c r="C76" s="30"/>
      <c r="D76" s="30"/>
      <c r="E76" s="30" t="s">
        <v>1092</v>
      </c>
      <c r="F76" s="30"/>
      <c r="G76" s="31">
        <v>43257</v>
      </c>
      <c r="H76" s="30"/>
      <c r="I76" s="30"/>
      <c r="J76" s="30"/>
      <c r="K76" s="30" t="s">
        <v>1114</v>
      </c>
      <c r="L76" s="30"/>
      <c r="M76" s="30" t="s">
        <v>1124</v>
      </c>
      <c r="N76" s="30"/>
      <c r="O76" s="32"/>
      <c r="P76" s="30"/>
      <c r="Q76" s="30" t="s">
        <v>1127</v>
      </c>
      <c r="R76" s="30"/>
      <c r="S76" s="33">
        <v>1.75</v>
      </c>
      <c r="T76" s="30"/>
      <c r="U76" s="33">
        <f t="shared" si="1"/>
        <v>386.75</v>
      </c>
    </row>
    <row r="77" spans="1:21" x14ac:dyDescent="0.25">
      <c r="A77" s="30"/>
      <c r="B77" s="30"/>
      <c r="C77" s="30"/>
      <c r="D77" s="30"/>
      <c r="E77" s="30" t="s">
        <v>1092</v>
      </c>
      <c r="F77" s="30"/>
      <c r="G77" s="31">
        <v>43263</v>
      </c>
      <c r="H77" s="30"/>
      <c r="I77" s="30"/>
      <c r="J77" s="30"/>
      <c r="K77" s="30" t="s">
        <v>1117</v>
      </c>
      <c r="L77" s="30"/>
      <c r="M77" s="30" t="s">
        <v>1124</v>
      </c>
      <c r="N77" s="30"/>
      <c r="O77" s="32"/>
      <c r="P77" s="30"/>
      <c r="Q77" s="30" t="s">
        <v>1127</v>
      </c>
      <c r="R77" s="30"/>
      <c r="S77" s="33">
        <v>15.75</v>
      </c>
      <c r="T77" s="30"/>
      <c r="U77" s="33">
        <f t="shared" si="1"/>
        <v>402.5</v>
      </c>
    </row>
    <row r="78" spans="1:21" x14ac:dyDescent="0.25">
      <c r="A78" s="30"/>
      <c r="B78" s="30"/>
      <c r="C78" s="30"/>
      <c r="D78" s="30"/>
      <c r="E78" s="30" t="s">
        <v>1092</v>
      </c>
      <c r="F78" s="30"/>
      <c r="G78" s="31">
        <v>43270</v>
      </c>
      <c r="H78" s="30"/>
      <c r="I78" s="30"/>
      <c r="J78" s="30"/>
      <c r="K78" s="30" t="s">
        <v>1118</v>
      </c>
      <c r="L78" s="30"/>
      <c r="M78" s="30" t="s">
        <v>1124</v>
      </c>
      <c r="N78" s="30"/>
      <c r="O78" s="32"/>
      <c r="P78" s="30"/>
      <c r="Q78" s="30" t="s">
        <v>1127</v>
      </c>
      <c r="R78" s="30"/>
      <c r="S78" s="33">
        <v>29.75</v>
      </c>
      <c r="T78" s="30"/>
      <c r="U78" s="33">
        <f t="shared" si="1"/>
        <v>432.25</v>
      </c>
    </row>
    <row r="79" spans="1:21" x14ac:dyDescent="0.25">
      <c r="A79" s="30"/>
      <c r="B79" s="30"/>
      <c r="C79" s="30"/>
      <c r="D79" s="30"/>
      <c r="E79" s="30" t="s">
        <v>1092</v>
      </c>
      <c r="F79" s="30"/>
      <c r="G79" s="31">
        <v>43277</v>
      </c>
      <c r="H79" s="30"/>
      <c r="I79" s="30"/>
      <c r="J79" s="30"/>
      <c r="K79" s="30" t="s">
        <v>1114</v>
      </c>
      <c r="L79" s="30"/>
      <c r="M79" s="30" t="s">
        <v>1124</v>
      </c>
      <c r="N79" s="30"/>
      <c r="O79" s="32"/>
      <c r="P79" s="30"/>
      <c r="Q79" s="30" t="s">
        <v>1127</v>
      </c>
      <c r="R79" s="30"/>
      <c r="S79" s="33">
        <v>1.75</v>
      </c>
      <c r="T79" s="30"/>
      <c r="U79" s="33">
        <f t="shared" si="1"/>
        <v>434</v>
      </c>
    </row>
    <row r="80" spans="1:21" x14ac:dyDescent="0.25">
      <c r="A80" s="30"/>
      <c r="B80" s="30"/>
      <c r="C80" s="30"/>
      <c r="D80" s="30"/>
      <c r="E80" s="30" t="s">
        <v>1092</v>
      </c>
      <c r="F80" s="30"/>
      <c r="G80" s="31">
        <v>43284</v>
      </c>
      <c r="H80" s="30"/>
      <c r="I80" s="30"/>
      <c r="J80" s="30"/>
      <c r="K80" s="30" t="s">
        <v>1111</v>
      </c>
      <c r="L80" s="30"/>
      <c r="M80" s="30" t="s">
        <v>1124</v>
      </c>
      <c r="N80" s="30"/>
      <c r="O80" s="32"/>
      <c r="P80" s="30"/>
      <c r="Q80" s="30" t="s">
        <v>1127</v>
      </c>
      <c r="R80" s="30"/>
      <c r="S80" s="33">
        <v>12.25</v>
      </c>
      <c r="T80" s="30"/>
      <c r="U80" s="33">
        <f t="shared" si="1"/>
        <v>446.25</v>
      </c>
    </row>
    <row r="81" spans="1:21" x14ac:dyDescent="0.25">
      <c r="A81" s="30"/>
      <c r="B81" s="30"/>
      <c r="C81" s="30"/>
      <c r="D81" s="30"/>
      <c r="E81" s="30" t="s">
        <v>1092</v>
      </c>
      <c r="F81" s="30"/>
      <c r="G81" s="31">
        <v>43287</v>
      </c>
      <c r="H81" s="30"/>
      <c r="I81" s="30"/>
      <c r="J81" s="30"/>
      <c r="K81" s="30" t="s">
        <v>1114</v>
      </c>
      <c r="L81" s="30"/>
      <c r="M81" s="30" t="s">
        <v>1124</v>
      </c>
      <c r="N81" s="30"/>
      <c r="O81" s="32"/>
      <c r="P81" s="30"/>
      <c r="Q81" s="30" t="s">
        <v>1127</v>
      </c>
      <c r="R81" s="30"/>
      <c r="S81" s="33">
        <v>1.75</v>
      </c>
      <c r="T81" s="30"/>
      <c r="U81" s="33">
        <f t="shared" si="1"/>
        <v>448</v>
      </c>
    </row>
    <row r="82" spans="1:21" x14ac:dyDescent="0.25">
      <c r="A82" s="30"/>
      <c r="B82" s="30"/>
      <c r="C82" s="30"/>
      <c r="D82" s="30"/>
      <c r="E82" s="30" t="s">
        <v>1092</v>
      </c>
      <c r="F82" s="30"/>
      <c r="G82" s="31">
        <v>43291</v>
      </c>
      <c r="H82" s="30"/>
      <c r="I82" s="30"/>
      <c r="J82" s="30"/>
      <c r="K82" s="30" t="s">
        <v>1111</v>
      </c>
      <c r="L82" s="30"/>
      <c r="M82" s="30" t="s">
        <v>1124</v>
      </c>
      <c r="N82" s="30"/>
      <c r="O82" s="32"/>
      <c r="P82" s="30"/>
      <c r="Q82" s="30" t="s">
        <v>1127</v>
      </c>
      <c r="R82" s="30"/>
      <c r="S82" s="33">
        <v>12.25</v>
      </c>
      <c r="T82" s="30"/>
      <c r="U82" s="33">
        <f t="shared" si="1"/>
        <v>460.25</v>
      </c>
    </row>
    <row r="83" spans="1:21" x14ac:dyDescent="0.25">
      <c r="A83" s="30"/>
      <c r="B83" s="30"/>
      <c r="C83" s="30"/>
      <c r="D83" s="30"/>
      <c r="E83" s="30" t="s">
        <v>1092</v>
      </c>
      <c r="F83" s="30"/>
      <c r="G83" s="31">
        <v>43298</v>
      </c>
      <c r="H83" s="30"/>
      <c r="I83" s="30"/>
      <c r="J83" s="30"/>
      <c r="K83" s="30" t="s">
        <v>1111</v>
      </c>
      <c r="L83" s="30"/>
      <c r="M83" s="30" t="s">
        <v>1124</v>
      </c>
      <c r="N83" s="30"/>
      <c r="O83" s="32"/>
      <c r="P83" s="30"/>
      <c r="Q83" s="30" t="s">
        <v>1127</v>
      </c>
      <c r="R83" s="30"/>
      <c r="S83" s="33">
        <v>12.25</v>
      </c>
      <c r="T83" s="30"/>
      <c r="U83" s="33">
        <f t="shared" si="1"/>
        <v>472.5</v>
      </c>
    </row>
    <row r="84" spans="1:21" x14ac:dyDescent="0.25">
      <c r="A84" s="30"/>
      <c r="B84" s="30"/>
      <c r="C84" s="30"/>
      <c r="D84" s="30"/>
      <c r="E84" s="30" t="s">
        <v>1092</v>
      </c>
      <c r="F84" s="30"/>
      <c r="G84" s="31">
        <v>43305</v>
      </c>
      <c r="H84" s="30"/>
      <c r="I84" s="30"/>
      <c r="J84" s="30"/>
      <c r="K84" s="30" t="s">
        <v>1111</v>
      </c>
      <c r="L84" s="30"/>
      <c r="M84" s="30" t="s">
        <v>1124</v>
      </c>
      <c r="N84" s="30"/>
      <c r="O84" s="32"/>
      <c r="P84" s="30"/>
      <c r="Q84" s="30" t="s">
        <v>1127</v>
      </c>
      <c r="R84" s="30"/>
      <c r="S84" s="33">
        <v>12.25</v>
      </c>
      <c r="T84" s="30"/>
      <c r="U84" s="33">
        <f t="shared" si="1"/>
        <v>484.75</v>
      </c>
    </row>
    <row r="85" spans="1:21" x14ac:dyDescent="0.25">
      <c r="A85" s="30"/>
      <c r="B85" s="30"/>
      <c r="C85" s="30"/>
      <c r="D85" s="30"/>
      <c r="E85" s="30" t="s">
        <v>1092</v>
      </c>
      <c r="F85" s="30"/>
      <c r="G85" s="31">
        <v>43312</v>
      </c>
      <c r="H85" s="30"/>
      <c r="I85" s="30"/>
      <c r="J85" s="30"/>
      <c r="K85" s="30" t="s">
        <v>1111</v>
      </c>
      <c r="L85" s="30"/>
      <c r="M85" s="30" t="s">
        <v>1124</v>
      </c>
      <c r="N85" s="30"/>
      <c r="O85" s="32"/>
      <c r="P85" s="30"/>
      <c r="Q85" s="30" t="s">
        <v>1127</v>
      </c>
      <c r="R85" s="30"/>
      <c r="S85" s="33">
        <v>12.25</v>
      </c>
      <c r="T85" s="30"/>
      <c r="U85" s="33">
        <f t="shared" si="1"/>
        <v>497</v>
      </c>
    </row>
    <row r="86" spans="1:21" x14ac:dyDescent="0.25">
      <c r="A86" s="30"/>
      <c r="B86" s="30"/>
      <c r="C86" s="30"/>
      <c r="D86" s="30"/>
      <c r="E86" s="30" t="s">
        <v>1092</v>
      </c>
      <c r="F86" s="30"/>
      <c r="G86" s="31">
        <v>43313</v>
      </c>
      <c r="H86" s="30"/>
      <c r="I86" s="30"/>
      <c r="J86" s="30"/>
      <c r="K86" s="30" t="s">
        <v>1115</v>
      </c>
      <c r="L86" s="30"/>
      <c r="M86" s="30" t="s">
        <v>1124</v>
      </c>
      <c r="N86" s="30"/>
      <c r="O86" s="32"/>
      <c r="P86" s="30"/>
      <c r="Q86" s="30" t="s">
        <v>1127</v>
      </c>
      <c r="R86" s="30"/>
      <c r="S86" s="33">
        <v>3.5</v>
      </c>
      <c r="T86" s="30"/>
      <c r="U86" s="33">
        <f t="shared" si="1"/>
        <v>500.5</v>
      </c>
    </row>
    <row r="87" spans="1:21" x14ac:dyDescent="0.25">
      <c r="A87" s="30"/>
      <c r="B87" s="30"/>
      <c r="C87" s="30"/>
      <c r="D87" s="30"/>
      <c r="E87" s="30" t="s">
        <v>1092</v>
      </c>
      <c r="F87" s="30"/>
      <c r="G87" s="31">
        <v>43319</v>
      </c>
      <c r="H87" s="30"/>
      <c r="I87" s="30"/>
      <c r="J87" s="30"/>
      <c r="K87" s="30" t="s">
        <v>1111</v>
      </c>
      <c r="L87" s="30"/>
      <c r="M87" s="30" t="s">
        <v>1124</v>
      </c>
      <c r="N87" s="30"/>
      <c r="O87" s="32"/>
      <c r="P87" s="30"/>
      <c r="Q87" s="30" t="s">
        <v>1127</v>
      </c>
      <c r="R87" s="30"/>
      <c r="S87" s="33">
        <v>12.25</v>
      </c>
      <c r="T87" s="30"/>
      <c r="U87" s="33">
        <f t="shared" si="1"/>
        <v>512.75</v>
      </c>
    </row>
    <row r="88" spans="1:21" x14ac:dyDescent="0.25">
      <c r="A88" s="30"/>
      <c r="B88" s="30"/>
      <c r="C88" s="30"/>
      <c r="D88" s="30"/>
      <c r="E88" s="30" t="s">
        <v>1092</v>
      </c>
      <c r="F88" s="30"/>
      <c r="G88" s="31">
        <v>43326</v>
      </c>
      <c r="H88" s="30"/>
      <c r="I88" s="30"/>
      <c r="J88" s="30"/>
      <c r="K88" s="30" t="s">
        <v>1111</v>
      </c>
      <c r="L88" s="30"/>
      <c r="M88" s="30" t="s">
        <v>1124</v>
      </c>
      <c r="N88" s="30"/>
      <c r="O88" s="32"/>
      <c r="P88" s="30"/>
      <c r="Q88" s="30" t="s">
        <v>1127</v>
      </c>
      <c r="R88" s="30"/>
      <c r="S88" s="33">
        <v>12.25</v>
      </c>
      <c r="T88" s="30"/>
      <c r="U88" s="33">
        <f t="shared" si="1"/>
        <v>525</v>
      </c>
    </row>
    <row r="89" spans="1:21" x14ac:dyDescent="0.25">
      <c r="A89" s="30"/>
      <c r="B89" s="30"/>
      <c r="C89" s="30"/>
      <c r="D89" s="30"/>
      <c r="E89" s="30" t="s">
        <v>1092</v>
      </c>
      <c r="F89" s="30"/>
      <c r="G89" s="31">
        <v>43333</v>
      </c>
      <c r="H89" s="30"/>
      <c r="I89" s="30"/>
      <c r="J89" s="30"/>
      <c r="K89" s="30" t="s">
        <v>1111</v>
      </c>
      <c r="L89" s="30"/>
      <c r="M89" s="30" t="s">
        <v>1124</v>
      </c>
      <c r="N89" s="30"/>
      <c r="O89" s="32"/>
      <c r="P89" s="30"/>
      <c r="Q89" s="30" t="s">
        <v>1127</v>
      </c>
      <c r="R89" s="30"/>
      <c r="S89" s="33">
        <v>12.25</v>
      </c>
      <c r="T89" s="30"/>
      <c r="U89" s="33">
        <f t="shared" si="1"/>
        <v>537.25</v>
      </c>
    </row>
    <row r="90" spans="1:21" x14ac:dyDescent="0.25">
      <c r="A90" s="30"/>
      <c r="B90" s="30"/>
      <c r="C90" s="30"/>
      <c r="D90" s="30"/>
      <c r="E90" s="30" t="s">
        <v>1092</v>
      </c>
      <c r="F90" s="30"/>
      <c r="G90" s="31">
        <v>43340</v>
      </c>
      <c r="H90" s="30"/>
      <c r="I90" s="30"/>
      <c r="J90" s="30"/>
      <c r="K90" s="30" t="s">
        <v>1111</v>
      </c>
      <c r="L90" s="30"/>
      <c r="M90" s="30" t="s">
        <v>1124</v>
      </c>
      <c r="N90" s="30"/>
      <c r="O90" s="32"/>
      <c r="P90" s="30"/>
      <c r="Q90" s="30" t="s">
        <v>1127</v>
      </c>
      <c r="R90" s="30"/>
      <c r="S90" s="33">
        <v>12.25</v>
      </c>
      <c r="T90" s="30"/>
      <c r="U90" s="33">
        <f t="shared" si="1"/>
        <v>549.5</v>
      </c>
    </row>
    <row r="91" spans="1:21" x14ac:dyDescent="0.25">
      <c r="A91" s="30"/>
      <c r="B91" s="30"/>
      <c r="C91" s="30"/>
      <c r="D91" s="30"/>
      <c r="E91" s="30" t="s">
        <v>1092</v>
      </c>
      <c r="F91" s="30"/>
      <c r="G91" s="31">
        <v>43340</v>
      </c>
      <c r="H91" s="30"/>
      <c r="I91" s="30"/>
      <c r="J91" s="30"/>
      <c r="K91" s="30" t="s">
        <v>1114</v>
      </c>
      <c r="L91" s="30"/>
      <c r="M91" s="30" t="s">
        <v>1124</v>
      </c>
      <c r="N91" s="30"/>
      <c r="O91" s="32"/>
      <c r="P91" s="30"/>
      <c r="Q91" s="30" t="s">
        <v>1127</v>
      </c>
      <c r="R91" s="30"/>
      <c r="S91" s="33">
        <v>1.75</v>
      </c>
      <c r="T91" s="30"/>
      <c r="U91" s="33">
        <f t="shared" si="1"/>
        <v>551.25</v>
      </c>
    </row>
    <row r="92" spans="1:21" x14ac:dyDescent="0.25">
      <c r="A92" s="30"/>
      <c r="B92" s="30"/>
      <c r="C92" s="30"/>
      <c r="D92" s="30"/>
      <c r="E92" s="30" t="s">
        <v>1092</v>
      </c>
      <c r="F92" s="30"/>
      <c r="G92" s="31">
        <v>43348</v>
      </c>
      <c r="H92" s="30"/>
      <c r="I92" s="30"/>
      <c r="J92" s="30"/>
      <c r="K92" s="30" t="s">
        <v>1113</v>
      </c>
      <c r="L92" s="30"/>
      <c r="M92" s="30" t="s">
        <v>1124</v>
      </c>
      <c r="N92" s="30"/>
      <c r="O92" s="32"/>
      <c r="P92" s="30"/>
      <c r="Q92" s="30" t="s">
        <v>1127</v>
      </c>
      <c r="R92" s="30"/>
      <c r="S92" s="33">
        <v>10.5</v>
      </c>
      <c r="T92" s="30"/>
      <c r="U92" s="33">
        <f t="shared" si="1"/>
        <v>561.75</v>
      </c>
    </row>
    <row r="93" spans="1:21" x14ac:dyDescent="0.25">
      <c r="A93" s="30"/>
      <c r="B93" s="30"/>
      <c r="C93" s="30"/>
      <c r="D93" s="30"/>
      <c r="E93" s="30" t="s">
        <v>1092</v>
      </c>
      <c r="F93" s="30"/>
      <c r="G93" s="31">
        <v>43353</v>
      </c>
      <c r="H93" s="30"/>
      <c r="I93" s="30"/>
      <c r="J93" s="30"/>
      <c r="K93" s="30" t="s">
        <v>1114</v>
      </c>
      <c r="L93" s="30"/>
      <c r="M93" s="30" t="s">
        <v>1124</v>
      </c>
      <c r="N93" s="30"/>
      <c r="O93" s="32"/>
      <c r="P93" s="30"/>
      <c r="Q93" s="30" t="s">
        <v>1127</v>
      </c>
      <c r="R93" s="30"/>
      <c r="S93" s="33">
        <v>1.75</v>
      </c>
      <c r="T93" s="30"/>
      <c r="U93" s="33">
        <f t="shared" si="1"/>
        <v>563.5</v>
      </c>
    </row>
    <row r="94" spans="1:21" x14ac:dyDescent="0.25">
      <c r="A94" s="30"/>
      <c r="B94" s="30"/>
      <c r="C94" s="30"/>
      <c r="D94" s="30"/>
      <c r="E94" s="30" t="s">
        <v>1092</v>
      </c>
      <c r="F94" s="30"/>
      <c r="G94" s="31">
        <v>43354</v>
      </c>
      <c r="H94" s="30"/>
      <c r="I94" s="30"/>
      <c r="J94" s="30"/>
      <c r="K94" s="30" t="s">
        <v>1113</v>
      </c>
      <c r="L94" s="30"/>
      <c r="M94" s="30" t="s">
        <v>1124</v>
      </c>
      <c r="N94" s="30"/>
      <c r="O94" s="32"/>
      <c r="P94" s="30"/>
      <c r="Q94" s="30" t="s">
        <v>1127</v>
      </c>
      <c r="R94" s="30"/>
      <c r="S94" s="33">
        <v>10.5</v>
      </c>
      <c r="T94" s="30"/>
      <c r="U94" s="33">
        <f t="shared" si="1"/>
        <v>574</v>
      </c>
    </row>
    <row r="95" spans="1:21" x14ac:dyDescent="0.25">
      <c r="A95" s="30"/>
      <c r="B95" s="30"/>
      <c r="C95" s="30"/>
      <c r="D95" s="30"/>
      <c r="E95" s="30" t="s">
        <v>1092</v>
      </c>
      <c r="F95" s="30"/>
      <c r="G95" s="31">
        <v>43361</v>
      </c>
      <c r="H95" s="30"/>
      <c r="I95" s="30"/>
      <c r="J95" s="30"/>
      <c r="K95" s="30" t="s">
        <v>1113</v>
      </c>
      <c r="L95" s="30"/>
      <c r="M95" s="30" t="s">
        <v>1124</v>
      </c>
      <c r="N95" s="30"/>
      <c r="O95" s="32"/>
      <c r="P95" s="30"/>
      <c r="Q95" s="30" t="s">
        <v>1127</v>
      </c>
      <c r="R95" s="30"/>
      <c r="S95" s="33">
        <v>10.5</v>
      </c>
      <c r="T95" s="30"/>
      <c r="U95" s="33">
        <f t="shared" si="1"/>
        <v>584.5</v>
      </c>
    </row>
    <row r="96" spans="1:21" x14ac:dyDescent="0.25">
      <c r="A96" s="30"/>
      <c r="B96" s="30"/>
      <c r="C96" s="30"/>
      <c r="D96" s="30"/>
      <c r="E96" s="30" t="s">
        <v>1092</v>
      </c>
      <c r="F96" s="30"/>
      <c r="G96" s="31">
        <v>43368</v>
      </c>
      <c r="H96" s="30"/>
      <c r="I96" s="30"/>
      <c r="J96" s="30"/>
      <c r="K96" s="30" t="s">
        <v>1113</v>
      </c>
      <c r="L96" s="30"/>
      <c r="M96" s="30" t="s">
        <v>1124</v>
      </c>
      <c r="N96" s="30"/>
      <c r="O96" s="32"/>
      <c r="P96" s="30"/>
      <c r="Q96" s="30" t="s">
        <v>1127</v>
      </c>
      <c r="R96" s="30"/>
      <c r="S96" s="33">
        <v>10.5</v>
      </c>
      <c r="T96" s="30"/>
      <c r="U96" s="33">
        <f t="shared" si="1"/>
        <v>595</v>
      </c>
    </row>
    <row r="97" spans="1:21" x14ac:dyDescent="0.25">
      <c r="A97" s="30"/>
      <c r="B97" s="30"/>
      <c r="C97" s="30"/>
      <c r="D97" s="30"/>
      <c r="E97" s="30" t="s">
        <v>1092</v>
      </c>
      <c r="F97" s="30"/>
      <c r="G97" s="31">
        <v>43375</v>
      </c>
      <c r="H97" s="30"/>
      <c r="I97" s="30"/>
      <c r="J97" s="30"/>
      <c r="K97" s="30" t="s">
        <v>1113</v>
      </c>
      <c r="L97" s="30"/>
      <c r="M97" s="30" t="s">
        <v>1124</v>
      </c>
      <c r="N97" s="30"/>
      <c r="O97" s="32"/>
      <c r="P97" s="30"/>
      <c r="Q97" s="30" t="s">
        <v>1127</v>
      </c>
      <c r="R97" s="30"/>
      <c r="S97" s="33">
        <v>10.5</v>
      </c>
      <c r="T97" s="30"/>
      <c r="U97" s="33">
        <f t="shared" si="1"/>
        <v>605.5</v>
      </c>
    </row>
    <row r="98" spans="1:21" x14ac:dyDescent="0.25">
      <c r="A98" s="30"/>
      <c r="B98" s="30"/>
      <c r="C98" s="30"/>
      <c r="D98" s="30"/>
      <c r="E98" s="30" t="s">
        <v>1092</v>
      </c>
      <c r="F98" s="30"/>
      <c r="G98" s="31">
        <v>43375</v>
      </c>
      <c r="H98" s="30"/>
      <c r="I98" s="30"/>
      <c r="J98" s="30"/>
      <c r="K98" s="30" t="s">
        <v>1114</v>
      </c>
      <c r="L98" s="30"/>
      <c r="M98" s="30" t="s">
        <v>1124</v>
      </c>
      <c r="N98" s="30"/>
      <c r="O98" s="32"/>
      <c r="P98" s="30"/>
      <c r="Q98" s="30" t="s">
        <v>1127</v>
      </c>
      <c r="R98" s="30"/>
      <c r="S98" s="33">
        <v>1.75</v>
      </c>
      <c r="T98" s="30"/>
      <c r="U98" s="33">
        <f t="shared" si="1"/>
        <v>607.25</v>
      </c>
    </row>
    <row r="99" spans="1:21" x14ac:dyDescent="0.25">
      <c r="A99" s="30"/>
      <c r="B99" s="30"/>
      <c r="C99" s="30"/>
      <c r="D99" s="30"/>
      <c r="E99" s="30" t="s">
        <v>1092</v>
      </c>
      <c r="F99" s="30"/>
      <c r="G99" s="31">
        <v>43383</v>
      </c>
      <c r="H99" s="30"/>
      <c r="I99" s="30"/>
      <c r="J99" s="30"/>
      <c r="K99" s="30" t="s">
        <v>1111</v>
      </c>
      <c r="L99" s="30"/>
      <c r="M99" s="30" t="s">
        <v>1124</v>
      </c>
      <c r="N99" s="30"/>
      <c r="O99" s="32"/>
      <c r="P99" s="30"/>
      <c r="Q99" s="30" t="s">
        <v>1127</v>
      </c>
      <c r="R99" s="30"/>
      <c r="S99" s="33">
        <v>12.25</v>
      </c>
      <c r="T99" s="30"/>
      <c r="U99" s="33">
        <f t="shared" ref="U99:U108" si="2">ROUND(U98+S99,5)</f>
        <v>619.5</v>
      </c>
    </row>
    <row r="100" spans="1:21" x14ac:dyDescent="0.25">
      <c r="A100" s="30"/>
      <c r="B100" s="30"/>
      <c r="C100" s="30"/>
      <c r="D100" s="30"/>
      <c r="E100" s="30" t="s">
        <v>1092</v>
      </c>
      <c r="F100" s="30"/>
      <c r="G100" s="31">
        <v>43383</v>
      </c>
      <c r="H100" s="30"/>
      <c r="I100" s="30"/>
      <c r="J100" s="30"/>
      <c r="K100" s="30" t="s">
        <v>1115</v>
      </c>
      <c r="L100" s="30"/>
      <c r="M100" s="30" t="s">
        <v>1124</v>
      </c>
      <c r="N100" s="30"/>
      <c r="O100" s="32"/>
      <c r="P100" s="30"/>
      <c r="Q100" s="30" t="s">
        <v>1127</v>
      </c>
      <c r="R100" s="30"/>
      <c r="S100" s="33">
        <v>3.5</v>
      </c>
      <c r="T100" s="30"/>
      <c r="U100" s="33">
        <f t="shared" si="2"/>
        <v>623</v>
      </c>
    </row>
    <row r="101" spans="1:21" x14ac:dyDescent="0.25">
      <c r="A101" s="30"/>
      <c r="B101" s="30"/>
      <c r="C101" s="30"/>
      <c r="D101" s="30"/>
      <c r="E101" s="30" t="s">
        <v>1092</v>
      </c>
      <c r="F101" s="30"/>
      <c r="G101" s="31">
        <v>43389</v>
      </c>
      <c r="H101" s="30"/>
      <c r="I101" s="30"/>
      <c r="J101" s="30"/>
      <c r="K101" s="30" t="s">
        <v>1111</v>
      </c>
      <c r="L101" s="30"/>
      <c r="M101" s="30" t="s">
        <v>1124</v>
      </c>
      <c r="N101" s="30"/>
      <c r="O101" s="32"/>
      <c r="P101" s="30"/>
      <c r="Q101" s="30" t="s">
        <v>1127</v>
      </c>
      <c r="R101" s="30"/>
      <c r="S101" s="33">
        <v>12.25</v>
      </c>
      <c r="T101" s="30"/>
      <c r="U101" s="33">
        <f t="shared" si="2"/>
        <v>635.25</v>
      </c>
    </row>
    <row r="102" spans="1:21" x14ac:dyDescent="0.25">
      <c r="A102" s="30"/>
      <c r="B102" s="30"/>
      <c r="C102" s="30"/>
      <c r="D102" s="30"/>
      <c r="E102" s="30" t="s">
        <v>1092</v>
      </c>
      <c r="F102" s="30"/>
      <c r="G102" s="31">
        <v>43396</v>
      </c>
      <c r="H102" s="30"/>
      <c r="I102" s="30"/>
      <c r="J102" s="30"/>
      <c r="K102" s="30" t="s">
        <v>1113</v>
      </c>
      <c r="L102" s="30"/>
      <c r="M102" s="30" t="s">
        <v>1124</v>
      </c>
      <c r="N102" s="30"/>
      <c r="O102" s="32"/>
      <c r="P102" s="30"/>
      <c r="Q102" s="30" t="s">
        <v>1127</v>
      </c>
      <c r="R102" s="30"/>
      <c r="S102" s="33">
        <v>10.5</v>
      </c>
      <c r="T102" s="30"/>
      <c r="U102" s="33">
        <f t="shared" si="2"/>
        <v>645.75</v>
      </c>
    </row>
    <row r="103" spans="1:21" x14ac:dyDescent="0.25">
      <c r="A103" s="30"/>
      <c r="B103" s="30"/>
      <c r="C103" s="30"/>
      <c r="D103" s="30"/>
      <c r="E103" s="30" t="s">
        <v>1092</v>
      </c>
      <c r="F103" s="30"/>
      <c r="G103" s="31">
        <v>43403</v>
      </c>
      <c r="H103" s="30"/>
      <c r="I103" s="30"/>
      <c r="J103" s="30"/>
      <c r="K103" s="30" t="s">
        <v>1113</v>
      </c>
      <c r="L103" s="30"/>
      <c r="M103" s="30" t="s">
        <v>1124</v>
      </c>
      <c r="N103" s="30"/>
      <c r="O103" s="32"/>
      <c r="P103" s="30"/>
      <c r="Q103" s="30" t="s">
        <v>1127</v>
      </c>
      <c r="R103" s="30"/>
      <c r="S103" s="33">
        <v>10.5</v>
      </c>
      <c r="T103" s="30"/>
      <c r="U103" s="33">
        <f t="shared" si="2"/>
        <v>656.25</v>
      </c>
    </row>
    <row r="104" spans="1:21" x14ac:dyDescent="0.25">
      <c r="A104" s="30"/>
      <c r="B104" s="30"/>
      <c r="C104" s="30"/>
      <c r="D104" s="30"/>
      <c r="E104" s="30" t="s">
        <v>1092</v>
      </c>
      <c r="F104" s="30"/>
      <c r="G104" s="31">
        <v>43410</v>
      </c>
      <c r="H104" s="30"/>
      <c r="I104" s="30"/>
      <c r="J104" s="30"/>
      <c r="K104" s="30" t="s">
        <v>1116</v>
      </c>
      <c r="L104" s="30"/>
      <c r="M104" s="30" t="s">
        <v>1124</v>
      </c>
      <c r="N104" s="30"/>
      <c r="O104" s="32"/>
      <c r="P104" s="30"/>
      <c r="Q104" s="30" t="s">
        <v>1127</v>
      </c>
      <c r="R104" s="30"/>
      <c r="S104" s="33">
        <v>8.75</v>
      </c>
      <c r="T104" s="30"/>
      <c r="U104" s="33">
        <f t="shared" si="2"/>
        <v>665</v>
      </c>
    </row>
    <row r="105" spans="1:21" x14ac:dyDescent="0.25">
      <c r="A105" s="30"/>
      <c r="B105" s="30"/>
      <c r="C105" s="30"/>
      <c r="D105" s="30"/>
      <c r="E105" s="30" t="s">
        <v>1092</v>
      </c>
      <c r="F105" s="30"/>
      <c r="G105" s="31">
        <v>43410</v>
      </c>
      <c r="H105" s="30"/>
      <c r="I105" s="30"/>
      <c r="J105" s="30"/>
      <c r="K105" s="30" t="s">
        <v>1114</v>
      </c>
      <c r="L105" s="30"/>
      <c r="M105" s="30" t="s">
        <v>1124</v>
      </c>
      <c r="N105" s="30"/>
      <c r="O105" s="32"/>
      <c r="P105" s="30"/>
      <c r="Q105" s="30" t="s">
        <v>1127</v>
      </c>
      <c r="R105" s="30"/>
      <c r="S105" s="33">
        <v>1.75</v>
      </c>
      <c r="T105" s="30"/>
      <c r="U105" s="33">
        <f t="shared" si="2"/>
        <v>666.75</v>
      </c>
    </row>
    <row r="106" spans="1:21" x14ac:dyDescent="0.25">
      <c r="A106" s="30"/>
      <c r="B106" s="30"/>
      <c r="C106" s="30"/>
      <c r="D106" s="30"/>
      <c r="E106" s="30" t="s">
        <v>1092</v>
      </c>
      <c r="F106" s="30"/>
      <c r="G106" s="31">
        <v>43413</v>
      </c>
      <c r="H106" s="30"/>
      <c r="I106" s="30"/>
      <c r="J106" s="30"/>
      <c r="K106" s="30" t="s">
        <v>1116</v>
      </c>
      <c r="L106" s="30"/>
      <c r="M106" s="30" t="s">
        <v>1124</v>
      </c>
      <c r="N106" s="30"/>
      <c r="O106" s="32"/>
      <c r="P106" s="30"/>
      <c r="Q106" s="30" t="s">
        <v>1127</v>
      </c>
      <c r="R106" s="30"/>
      <c r="S106" s="33">
        <v>8.75</v>
      </c>
      <c r="T106" s="30"/>
      <c r="U106" s="33">
        <f t="shared" si="2"/>
        <v>675.5</v>
      </c>
    </row>
    <row r="107" spans="1:21" x14ac:dyDescent="0.25">
      <c r="A107" s="30"/>
      <c r="B107" s="30"/>
      <c r="C107" s="30"/>
      <c r="D107" s="30"/>
      <c r="E107" s="30" t="s">
        <v>1092</v>
      </c>
      <c r="F107" s="30"/>
      <c r="G107" s="31">
        <v>43423</v>
      </c>
      <c r="H107" s="30"/>
      <c r="I107" s="30"/>
      <c r="J107" s="30"/>
      <c r="K107" s="30" t="s">
        <v>1113</v>
      </c>
      <c r="L107" s="30"/>
      <c r="M107" s="30" t="s">
        <v>1124</v>
      </c>
      <c r="N107" s="30"/>
      <c r="O107" s="32"/>
      <c r="P107" s="30"/>
      <c r="Q107" s="30" t="s">
        <v>1127</v>
      </c>
      <c r="R107" s="30"/>
      <c r="S107" s="33">
        <v>10.5</v>
      </c>
      <c r="T107" s="30"/>
      <c r="U107" s="33">
        <f t="shared" si="2"/>
        <v>686</v>
      </c>
    </row>
    <row r="108" spans="1:21" ht="15.75" thickBot="1" x14ac:dyDescent="0.3">
      <c r="A108" s="30"/>
      <c r="B108" s="30"/>
      <c r="C108" s="30"/>
      <c r="D108" s="30"/>
      <c r="E108" s="30" t="s">
        <v>1092</v>
      </c>
      <c r="F108" s="30"/>
      <c r="G108" s="31">
        <v>43431</v>
      </c>
      <c r="H108" s="30"/>
      <c r="I108" s="30"/>
      <c r="J108" s="30"/>
      <c r="K108" s="30" t="s">
        <v>1113</v>
      </c>
      <c r="L108" s="30"/>
      <c r="M108" s="30" t="s">
        <v>1124</v>
      </c>
      <c r="N108" s="30"/>
      <c r="O108" s="32"/>
      <c r="P108" s="30"/>
      <c r="Q108" s="30" t="s">
        <v>1127</v>
      </c>
      <c r="R108" s="30"/>
      <c r="S108" s="35">
        <v>10.5</v>
      </c>
      <c r="T108" s="30"/>
      <c r="U108" s="35">
        <f t="shared" si="2"/>
        <v>696.5</v>
      </c>
    </row>
    <row r="109" spans="1:21" ht="15.75" thickBot="1" x14ac:dyDescent="0.3">
      <c r="A109" s="30"/>
      <c r="B109" s="30" t="s">
        <v>1091</v>
      </c>
      <c r="C109" s="30"/>
      <c r="D109" s="30"/>
      <c r="E109" s="30"/>
      <c r="F109" s="30"/>
      <c r="G109" s="31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6">
        <f>ROUND(SUM(S34:S108),5)</f>
        <v>696.5</v>
      </c>
      <c r="T109" s="30"/>
      <c r="U109" s="36">
        <f>U108</f>
        <v>696.5</v>
      </c>
    </row>
    <row r="110" spans="1:21" s="38" customFormat="1" ht="12" thickBot="1" x14ac:dyDescent="0.25">
      <c r="A110" s="27" t="s">
        <v>604</v>
      </c>
      <c r="B110" s="27"/>
      <c r="C110" s="27"/>
      <c r="D110" s="27"/>
      <c r="E110" s="27"/>
      <c r="F110" s="27"/>
      <c r="G110" s="28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37">
        <f>ROUND(S7+S14+S18+S21+S26+S33+S109,5)</f>
        <v>-69332.149999999994</v>
      </c>
      <c r="T110" s="27"/>
      <c r="U110" s="37">
        <f>ROUND(U7+U14+U18+U21+U26+U33+U109,5)</f>
        <v>-69332.149999999994</v>
      </c>
    </row>
    <row r="111" spans="1:21" ht="15.75" thickTop="1" x14ac:dyDescent="0.25"/>
  </sheetData>
  <pageMargins left="0.7" right="0.7" top="0.75" bottom="0.75" header="0.1" footer="0.3"/>
  <pageSetup orientation="portrait" r:id="rId1"/>
  <headerFooter>
    <oddHeader>&amp;L&amp;"Arial,Bold"&amp;8 1:14 PM
&amp;"Arial,Bold"&amp;8 12/12/18
&amp;"Arial,Bold"&amp;8 Accrual Basis&amp;C&amp;"Arial,Bold"&amp;12 City of Dyer Payroll
&amp;"Arial,Bold"&amp;14 Expenses by Vendor Detail
&amp;"Arial,Bold"&amp;10 November 2017 through November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843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8433" r:id="rId4" name="FILTER"/>
      </mc:Fallback>
    </mc:AlternateContent>
    <mc:AlternateContent xmlns:mc="http://schemas.openxmlformats.org/markup-compatibility/2006">
      <mc:Choice Requires="x14">
        <control shapeId="1843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8434" r:id="rId6" name="HEADER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G57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style="42" customWidth="1"/>
    <col min="6" max="6" width="27.42578125" style="42" customWidth="1"/>
    <col min="7" max="7" width="9.28515625" style="19" bestFit="1" customWidth="1"/>
  </cols>
  <sheetData>
    <row r="1" spans="1:7" s="18" customFormat="1" ht="15.75" thickBot="1" x14ac:dyDescent="0.3">
      <c r="A1" s="41"/>
      <c r="B1" s="41"/>
      <c r="C1" s="41"/>
      <c r="D1" s="41"/>
      <c r="E1" s="41"/>
      <c r="F1" s="41"/>
      <c r="G1" s="39" t="s">
        <v>935</v>
      </c>
    </row>
    <row r="2" spans="1:7" ht="15.75" thickTop="1" x14ac:dyDescent="0.25">
      <c r="A2" s="27" t="s">
        <v>936</v>
      </c>
      <c r="B2" s="27"/>
      <c r="C2" s="27"/>
      <c r="D2" s="27"/>
      <c r="E2" s="27"/>
      <c r="F2" s="27"/>
      <c r="G2" s="33"/>
    </row>
    <row r="3" spans="1:7" x14ac:dyDescent="0.25">
      <c r="A3" s="27"/>
      <c r="B3" s="27" t="s">
        <v>937</v>
      </c>
      <c r="C3" s="27"/>
      <c r="D3" s="27"/>
      <c r="E3" s="27"/>
      <c r="F3" s="27"/>
      <c r="G3" s="33"/>
    </row>
    <row r="4" spans="1:7" x14ac:dyDescent="0.25">
      <c r="A4" s="27"/>
      <c r="B4" s="27"/>
      <c r="C4" s="27" t="s">
        <v>938</v>
      </c>
      <c r="D4" s="27"/>
      <c r="E4" s="27"/>
      <c r="F4" s="27"/>
      <c r="G4" s="33"/>
    </row>
    <row r="5" spans="1:7" x14ac:dyDescent="0.25">
      <c r="A5" s="27"/>
      <c r="B5" s="27"/>
      <c r="C5" s="27"/>
      <c r="D5" s="27" t="s">
        <v>1128</v>
      </c>
      <c r="E5" s="27"/>
      <c r="F5" s="27"/>
      <c r="G5" s="33">
        <v>-6.95</v>
      </c>
    </row>
    <row r="6" spans="1:7" x14ac:dyDescent="0.25">
      <c r="A6" s="27"/>
      <c r="B6" s="27"/>
      <c r="C6" s="27"/>
      <c r="D6" s="27" t="s">
        <v>1129</v>
      </c>
      <c r="E6" s="27"/>
      <c r="F6" s="27"/>
      <c r="G6" s="33"/>
    </row>
    <row r="7" spans="1:7" x14ac:dyDescent="0.25">
      <c r="A7" s="27"/>
      <c r="B7" s="27"/>
      <c r="C7" s="27"/>
      <c r="D7" s="27"/>
      <c r="E7" s="27" t="s">
        <v>1130</v>
      </c>
      <c r="F7" s="27"/>
      <c r="G7" s="33"/>
    </row>
    <row r="8" spans="1:7" x14ac:dyDescent="0.25">
      <c r="A8" s="27"/>
      <c r="B8" s="27"/>
      <c r="C8" s="27"/>
      <c r="D8" s="27"/>
      <c r="E8" s="27"/>
      <c r="F8" s="27" t="s">
        <v>1131</v>
      </c>
      <c r="G8" s="33">
        <v>1039.98</v>
      </c>
    </row>
    <row r="9" spans="1:7" x14ac:dyDescent="0.25">
      <c r="A9" s="27"/>
      <c r="B9" s="27"/>
      <c r="C9" s="27"/>
      <c r="D9" s="27"/>
      <c r="E9" s="27"/>
      <c r="F9" s="27" t="s">
        <v>1132</v>
      </c>
      <c r="G9" s="33">
        <v>2230</v>
      </c>
    </row>
    <row r="10" spans="1:7" x14ac:dyDescent="0.25">
      <c r="A10" s="27"/>
      <c r="B10" s="27"/>
      <c r="C10" s="27"/>
      <c r="D10" s="27"/>
      <c r="E10" s="27"/>
      <c r="F10" s="27" t="s">
        <v>1133</v>
      </c>
      <c r="G10" s="33">
        <v>33.74</v>
      </c>
    </row>
    <row r="11" spans="1:7" x14ac:dyDescent="0.25">
      <c r="A11" s="27"/>
      <c r="B11" s="27"/>
      <c r="C11" s="27"/>
      <c r="D11" s="27"/>
      <c r="E11" s="27"/>
      <c r="F11" s="27" t="s">
        <v>1134</v>
      </c>
      <c r="G11" s="33">
        <v>-902.5</v>
      </c>
    </row>
    <row r="12" spans="1:7" x14ac:dyDescent="0.25">
      <c r="A12" s="27"/>
      <c r="B12" s="27"/>
      <c r="C12" s="27"/>
      <c r="D12" s="27"/>
      <c r="E12" s="27"/>
      <c r="F12" s="27" t="s">
        <v>1135</v>
      </c>
      <c r="G12" s="33">
        <v>2975.08</v>
      </c>
    </row>
    <row r="13" spans="1:7" ht="15.75" thickBot="1" x14ac:dyDescent="0.3">
      <c r="A13" s="27"/>
      <c r="B13" s="27"/>
      <c r="C13" s="27"/>
      <c r="D13" s="27"/>
      <c r="E13" s="27"/>
      <c r="F13" s="27" t="s">
        <v>1136</v>
      </c>
      <c r="G13" s="34">
        <v>-5376.3</v>
      </c>
    </row>
    <row r="14" spans="1:7" x14ac:dyDescent="0.25">
      <c r="A14" s="27"/>
      <c r="B14" s="27"/>
      <c r="C14" s="27"/>
      <c r="D14" s="27"/>
      <c r="E14" s="27" t="s">
        <v>1137</v>
      </c>
      <c r="F14" s="27"/>
      <c r="G14" s="33">
        <f>ROUND(SUM(G7:G13),5)</f>
        <v>0</v>
      </c>
    </row>
    <row r="15" spans="1:7" ht="15.75" thickBot="1" x14ac:dyDescent="0.3">
      <c r="A15" s="27"/>
      <c r="B15" s="27"/>
      <c r="C15" s="27"/>
      <c r="D15" s="27"/>
      <c r="E15" s="27" t="s">
        <v>1138</v>
      </c>
      <c r="F15" s="27"/>
      <c r="G15" s="34">
        <v>-5729.9</v>
      </c>
    </row>
    <row r="16" spans="1:7" x14ac:dyDescent="0.25">
      <c r="A16" s="27"/>
      <c r="B16" s="27"/>
      <c r="C16" s="27"/>
      <c r="D16" s="27" t="s">
        <v>1139</v>
      </c>
      <c r="E16" s="27"/>
      <c r="F16" s="27"/>
      <c r="G16" s="33">
        <f>ROUND(G6+SUM(G14:G15),5)</f>
        <v>-5729.9</v>
      </c>
    </row>
    <row r="17" spans="1:7" x14ac:dyDescent="0.25">
      <c r="A17" s="27"/>
      <c r="B17" s="27"/>
      <c r="C17" s="27"/>
      <c r="D17" s="27" t="s">
        <v>1140</v>
      </c>
      <c r="E17" s="27"/>
      <c r="F17" s="27"/>
      <c r="G17" s="33"/>
    </row>
    <row r="18" spans="1:7" x14ac:dyDescent="0.25">
      <c r="A18" s="27"/>
      <c r="B18" s="27"/>
      <c r="C18" s="27"/>
      <c r="D18" s="27"/>
      <c r="E18" s="27" t="s">
        <v>1141</v>
      </c>
      <c r="F18" s="27"/>
      <c r="G18" s="33">
        <v>-181.63</v>
      </c>
    </row>
    <row r="19" spans="1:7" ht="15.75" thickBot="1" x14ac:dyDescent="0.3">
      <c r="A19" s="27"/>
      <c r="B19" s="27"/>
      <c r="C19" s="27"/>
      <c r="D19" s="27"/>
      <c r="E19" s="27" t="s">
        <v>1142</v>
      </c>
      <c r="F19" s="27"/>
      <c r="G19" s="34">
        <v>181.63</v>
      </c>
    </row>
    <row r="20" spans="1:7" x14ac:dyDescent="0.25">
      <c r="A20" s="27"/>
      <c r="B20" s="27"/>
      <c r="C20" s="27"/>
      <c r="D20" s="27" t="s">
        <v>1143</v>
      </c>
      <c r="E20" s="27"/>
      <c r="F20" s="27"/>
      <c r="G20" s="33">
        <f>ROUND(SUM(G17:G19),5)</f>
        <v>0</v>
      </c>
    </row>
    <row r="21" spans="1:7" ht="15.75" thickBot="1" x14ac:dyDescent="0.3">
      <c r="A21" s="27"/>
      <c r="B21" s="27"/>
      <c r="C21" s="27"/>
      <c r="D21" s="27" t="s">
        <v>1127</v>
      </c>
      <c r="E21" s="27"/>
      <c r="F21" s="27"/>
      <c r="G21" s="35">
        <v>8208.4</v>
      </c>
    </row>
    <row r="22" spans="1:7" ht="15.75" thickBot="1" x14ac:dyDescent="0.3">
      <c r="A22" s="27"/>
      <c r="B22" s="27"/>
      <c r="C22" s="27" t="s">
        <v>941</v>
      </c>
      <c r="D22" s="27"/>
      <c r="E22" s="27"/>
      <c r="F22" s="27"/>
      <c r="G22" s="40">
        <f>ROUND(SUM(G4:G5)+G16+SUM(G20:G21),5)</f>
        <v>2471.5500000000002</v>
      </c>
    </row>
    <row r="23" spans="1:7" x14ac:dyDescent="0.25">
      <c r="A23" s="27"/>
      <c r="B23" s="27" t="s">
        <v>942</v>
      </c>
      <c r="C23" s="27"/>
      <c r="D23" s="27"/>
      <c r="E23" s="27"/>
      <c r="F23" s="27"/>
      <c r="G23" s="33">
        <f>ROUND(G3+G22,5)</f>
        <v>2471.5500000000002</v>
      </c>
    </row>
    <row r="24" spans="1:7" x14ac:dyDescent="0.25">
      <c r="A24" s="27"/>
      <c r="B24" s="27" t="s">
        <v>1144</v>
      </c>
      <c r="C24" s="27"/>
      <c r="D24" s="27"/>
      <c r="E24" s="27"/>
      <c r="F24" s="27"/>
      <c r="G24" s="33"/>
    </row>
    <row r="25" spans="1:7" x14ac:dyDescent="0.25">
      <c r="A25" s="27"/>
      <c r="B25" s="27"/>
      <c r="C25" s="27" t="s">
        <v>1145</v>
      </c>
      <c r="D25" s="27"/>
      <c r="E25" s="27"/>
      <c r="F25" s="27"/>
      <c r="G25" s="33">
        <v>7500</v>
      </c>
    </row>
    <row r="26" spans="1:7" x14ac:dyDescent="0.25">
      <c r="A26" s="27"/>
      <c r="B26" s="27"/>
      <c r="C26" s="27" t="s">
        <v>990</v>
      </c>
      <c r="D26" s="27"/>
      <c r="E26" s="27"/>
      <c r="F26" s="27"/>
      <c r="G26" s="33">
        <v>6200</v>
      </c>
    </row>
    <row r="27" spans="1:7" x14ac:dyDescent="0.25">
      <c r="A27" s="27"/>
      <c r="B27" s="27"/>
      <c r="C27" s="27" t="s">
        <v>1146</v>
      </c>
      <c r="D27" s="27"/>
      <c r="E27" s="27"/>
      <c r="F27" s="27"/>
      <c r="G27" s="33">
        <v>13950</v>
      </c>
    </row>
    <row r="28" spans="1:7" x14ac:dyDescent="0.25">
      <c r="A28" s="27"/>
      <c r="B28" s="27"/>
      <c r="C28" s="27" t="s">
        <v>1147</v>
      </c>
      <c r="D28" s="27"/>
      <c r="E28" s="27"/>
      <c r="F28" s="27"/>
      <c r="G28" s="33">
        <v>1400</v>
      </c>
    </row>
    <row r="29" spans="1:7" x14ac:dyDescent="0.25">
      <c r="A29" s="27"/>
      <c r="B29" s="27"/>
      <c r="C29" s="27" t="s">
        <v>1148</v>
      </c>
      <c r="D29" s="27"/>
      <c r="E29" s="27"/>
      <c r="F29" s="27"/>
      <c r="G29" s="33">
        <v>6000</v>
      </c>
    </row>
    <row r="30" spans="1:7" ht="15.75" thickBot="1" x14ac:dyDescent="0.3">
      <c r="A30" s="27"/>
      <c r="B30" s="27"/>
      <c r="C30" s="27" t="s">
        <v>1149</v>
      </c>
      <c r="D30" s="27"/>
      <c r="E30" s="27"/>
      <c r="F30" s="27"/>
      <c r="G30" s="34">
        <v>2347.48</v>
      </c>
    </row>
    <row r="31" spans="1:7" x14ac:dyDescent="0.25">
      <c r="A31" s="27"/>
      <c r="B31" s="27" t="s">
        <v>1150</v>
      </c>
      <c r="C31" s="27"/>
      <c r="D31" s="27"/>
      <c r="E31" s="27"/>
      <c r="F31" s="27"/>
      <c r="G31" s="33">
        <f>ROUND(SUM(G24:G30),5)</f>
        <v>37397.480000000003</v>
      </c>
    </row>
    <row r="32" spans="1:7" x14ac:dyDescent="0.25">
      <c r="A32" s="27"/>
      <c r="B32" s="27" t="s">
        <v>1151</v>
      </c>
      <c r="C32" s="27"/>
      <c r="D32" s="27"/>
      <c r="E32" s="27"/>
      <c r="F32" s="27"/>
      <c r="G32" s="33"/>
    </row>
    <row r="33" spans="1:7" ht="15.75" thickBot="1" x14ac:dyDescent="0.3">
      <c r="A33" s="27"/>
      <c r="B33" s="27"/>
      <c r="C33" s="27" t="s">
        <v>1152</v>
      </c>
      <c r="D33" s="27"/>
      <c r="E33" s="27"/>
      <c r="F33" s="27"/>
      <c r="G33" s="35">
        <v>183.51</v>
      </c>
    </row>
    <row r="34" spans="1:7" ht="15.75" thickBot="1" x14ac:dyDescent="0.3">
      <c r="A34" s="27"/>
      <c r="B34" s="27" t="s">
        <v>1153</v>
      </c>
      <c r="C34" s="27"/>
      <c r="D34" s="27"/>
      <c r="E34" s="27"/>
      <c r="F34" s="27"/>
      <c r="G34" s="36">
        <f>ROUND(SUM(G32:G33),5)</f>
        <v>183.51</v>
      </c>
    </row>
    <row r="35" spans="1:7" s="38" customFormat="1" ht="12" thickBot="1" x14ac:dyDescent="0.25">
      <c r="A35" s="27" t="s">
        <v>943</v>
      </c>
      <c r="B35" s="27"/>
      <c r="C35" s="27"/>
      <c r="D35" s="27"/>
      <c r="E35" s="27"/>
      <c r="F35" s="27"/>
      <c r="G35" s="37">
        <f>ROUND(G2+G23+G31+G34,5)</f>
        <v>40052.54</v>
      </c>
    </row>
    <row r="36" spans="1:7" ht="15.75" thickTop="1" x14ac:dyDescent="0.25">
      <c r="A36" s="27" t="s">
        <v>944</v>
      </c>
      <c r="B36" s="27"/>
      <c r="C36" s="27"/>
      <c r="D36" s="27"/>
      <c r="E36" s="27"/>
      <c r="F36" s="27"/>
      <c r="G36" s="33"/>
    </row>
    <row r="37" spans="1:7" x14ac:dyDescent="0.25">
      <c r="A37" s="27"/>
      <c r="B37" s="27" t="s">
        <v>945</v>
      </c>
      <c r="C37" s="27"/>
      <c r="D37" s="27"/>
      <c r="E37" s="27"/>
      <c r="F37" s="27"/>
      <c r="G37" s="33"/>
    </row>
    <row r="38" spans="1:7" x14ac:dyDescent="0.25">
      <c r="A38" s="27"/>
      <c r="B38" s="27"/>
      <c r="C38" s="27" t="s">
        <v>946</v>
      </c>
      <c r="D38" s="27"/>
      <c r="E38" s="27"/>
      <c r="F38" s="27"/>
      <c r="G38" s="33"/>
    </row>
    <row r="39" spans="1:7" x14ac:dyDescent="0.25">
      <c r="A39" s="27"/>
      <c r="B39" s="27"/>
      <c r="C39" s="27"/>
      <c r="D39" s="27" t="s">
        <v>550</v>
      </c>
      <c r="E39" s="27"/>
      <c r="F39" s="27"/>
      <c r="G39" s="33"/>
    </row>
    <row r="40" spans="1:7" ht="15.75" thickBot="1" x14ac:dyDescent="0.3">
      <c r="A40" s="27"/>
      <c r="B40" s="27"/>
      <c r="C40" s="27"/>
      <c r="D40" s="27"/>
      <c r="E40" s="27" t="s">
        <v>550</v>
      </c>
      <c r="F40" s="27"/>
      <c r="G40" s="34">
        <v>-2181.8000000000002</v>
      </c>
    </row>
    <row r="41" spans="1:7" x14ac:dyDescent="0.25">
      <c r="A41" s="27"/>
      <c r="B41" s="27"/>
      <c r="C41" s="27"/>
      <c r="D41" s="27" t="s">
        <v>947</v>
      </c>
      <c r="E41" s="27"/>
      <c r="F41" s="27"/>
      <c r="G41" s="33">
        <f>ROUND(SUM(G39:G40),5)</f>
        <v>-2181.8000000000002</v>
      </c>
    </row>
    <row r="42" spans="1:7" x14ac:dyDescent="0.25">
      <c r="A42" s="27"/>
      <c r="B42" s="27"/>
      <c r="C42" s="27"/>
      <c r="D42" s="27" t="s">
        <v>948</v>
      </c>
      <c r="E42" s="27"/>
      <c r="F42" s="27"/>
      <c r="G42" s="33"/>
    </row>
    <row r="43" spans="1:7" x14ac:dyDescent="0.25">
      <c r="A43" s="27"/>
      <c r="B43" s="27"/>
      <c r="C43" s="27"/>
      <c r="D43" s="27"/>
      <c r="E43" s="27" t="s">
        <v>1154</v>
      </c>
      <c r="F43" s="27"/>
      <c r="G43" s="33">
        <v>-12018.19</v>
      </c>
    </row>
    <row r="44" spans="1:7" x14ac:dyDescent="0.25">
      <c r="A44" s="27"/>
      <c r="B44" s="27"/>
      <c r="C44" s="27"/>
      <c r="D44" s="27"/>
      <c r="E44" s="27" t="s">
        <v>949</v>
      </c>
      <c r="F44" s="27"/>
      <c r="G44" s="33"/>
    </row>
    <row r="45" spans="1:7" x14ac:dyDescent="0.25">
      <c r="A45" s="27"/>
      <c r="B45" s="27"/>
      <c r="C45" s="27"/>
      <c r="D45" s="27"/>
      <c r="E45" s="27"/>
      <c r="F45" s="27" t="s">
        <v>1155</v>
      </c>
      <c r="G45" s="33">
        <v>-669.03</v>
      </c>
    </row>
    <row r="46" spans="1:7" ht="15.75" thickBot="1" x14ac:dyDescent="0.3">
      <c r="A46" s="27"/>
      <c r="B46" s="27"/>
      <c r="C46" s="27"/>
      <c r="D46" s="27"/>
      <c r="E46" s="27"/>
      <c r="F46" s="27" t="s">
        <v>1156</v>
      </c>
      <c r="G46" s="35">
        <v>24737.35</v>
      </c>
    </row>
    <row r="47" spans="1:7" ht="15.75" thickBot="1" x14ac:dyDescent="0.3">
      <c r="A47" s="27"/>
      <c r="B47" s="27"/>
      <c r="C47" s="27"/>
      <c r="D47" s="27"/>
      <c r="E47" s="27" t="s">
        <v>1157</v>
      </c>
      <c r="F47" s="27"/>
      <c r="G47" s="36">
        <f>ROUND(SUM(G44:G46),5)</f>
        <v>24068.32</v>
      </c>
    </row>
    <row r="48" spans="1:7" ht="15.75" thickBot="1" x14ac:dyDescent="0.3">
      <c r="A48" s="27"/>
      <c r="B48" s="27"/>
      <c r="C48" s="27"/>
      <c r="D48" s="27" t="s">
        <v>952</v>
      </c>
      <c r="E48" s="27"/>
      <c r="F48" s="27"/>
      <c r="G48" s="36">
        <f>ROUND(SUM(G42:G43)+G47,5)</f>
        <v>12050.13</v>
      </c>
    </row>
    <row r="49" spans="1:7" ht="15.75" thickBot="1" x14ac:dyDescent="0.3">
      <c r="A49" s="27"/>
      <c r="B49" s="27"/>
      <c r="C49" s="27" t="s">
        <v>953</v>
      </c>
      <c r="D49" s="27"/>
      <c r="E49" s="27"/>
      <c r="F49" s="27"/>
      <c r="G49" s="40">
        <f>ROUND(G38+G41+G48,5)</f>
        <v>9868.33</v>
      </c>
    </row>
    <row r="50" spans="1:7" x14ac:dyDescent="0.25">
      <c r="A50" s="27"/>
      <c r="B50" s="27" t="s">
        <v>954</v>
      </c>
      <c r="C50" s="27"/>
      <c r="D50" s="27"/>
      <c r="E50" s="27"/>
      <c r="F50" s="27"/>
      <c r="G50" s="33">
        <f>ROUND(G37+G49,5)</f>
        <v>9868.33</v>
      </c>
    </row>
    <row r="51" spans="1:7" x14ac:dyDescent="0.25">
      <c r="A51" s="27"/>
      <c r="B51" s="27" t="s">
        <v>955</v>
      </c>
      <c r="C51" s="27"/>
      <c r="D51" s="27"/>
      <c r="E51" s="27"/>
      <c r="F51" s="27"/>
      <c r="G51" s="33"/>
    </row>
    <row r="52" spans="1:7" x14ac:dyDescent="0.25">
      <c r="A52" s="27"/>
      <c r="B52" s="27"/>
      <c r="C52" s="27" t="s">
        <v>956</v>
      </c>
      <c r="D52" s="27"/>
      <c r="E52" s="27"/>
      <c r="F52" s="27"/>
      <c r="G52" s="33">
        <v>-249983.54</v>
      </c>
    </row>
    <row r="53" spans="1:7" x14ac:dyDescent="0.25">
      <c r="A53" s="27"/>
      <c r="B53" s="27"/>
      <c r="C53" s="27" t="s">
        <v>1158</v>
      </c>
      <c r="D53" s="27"/>
      <c r="E53" s="27"/>
      <c r="F53" s="27"/>
      <c r="G53" s="33">
        <v>271403.34999999998</v>
      </c>
    </row>
    <row r="54" spans="1:7" ht="15.75" thickBot="1" x14ac:dyDescent="0.3">
      <c r="A54" s="27"/>
      <c r="B54" s="27"/>
      <c r="C54" s="27" t="s">
        <v>957</v>
      </c>
      <c r="D54" s="27"/>
      <c r="E54" s="27"/>
      <c r="F54" s="27"/>
      <c r="G54" s="35">
        <v>8764.4</v>
      </c>
    </row>
    <row r="55" spans="1:7" ht="15.75" thickBot="1" x14ac:dyDescent="0.3">
      <c r="A55" s="27"/>
      <c r="B55" s="27" t="s">
        <v>958</v>
      </c>
      <c r="C55" s="27"/>
      <c r="D55" s="27"/>
      <c r="E55" s="27"/>
      <c r="F55" s="27"/>
      <c r="G55" s="36">
        <f>ROUND(SUM(G51:G54),5)</f>
        <v>30184.21</v>
      </c>
    </row>
    <row r="56" spans="1:7" s="38" customFormat="1" ht="12" thickBot="1" x14ac:dyDescent="0.25">
      <c r="A56" s="27" t="s">
        <v>959</v>
      </c>
      <c r="B56" s="27"/>
      <c r="C56" s="27"/>
      <c r="D56" s="27"/>
      <c r="E56" s="27"/>
      <c r="F56" s="27"/>
      <c r="G56" s="37">
        <f>ROUND(G36+G50+G55,5)</f>
        <v>40052.54</v>
      </c>
    </row>
    <row r="57" spans="1:7" ht="15.75" thickTop="1" x14ac:dyDescent="0.25"/>
  </sheetData>
  <pageMargins left="0.7" right="0.7" top="0.75" bottom="0.75" header="0.1" footer="0.3"/>
  <pageSetup orientation="portrait" r:id="rId1"/>
  <headerFooter>
    <oddHeader>&amp;L&amp;"Arial,Bold"&amp;8 1:16 PM
&amp;"Arial,Bold"&amp;8 12/12/18
&amp;"Arial,Bold"&amp;8 Accrual Basis&amp;C&amp;"Arial,Bold"&amp;12 City of Dyer Payroll
&amp;"Arial,Bold"&amp;14 Balance Sheet
&amp;"Arial,Bold"&amp;10 As of November 30,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945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9458" r:id="rId4" name="HEADER"/>
      </mc:Fallback>
    </mc:AlternateContent>
    <mc:AlternateContent xmlns:mc="http://schemas.openxmlformats.org/markup-compatibility/2006">
      <mc:Choice Requires="x14">
        <control shapeId="1945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9457" r:id="rId6" name="FILTER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U9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19" customWidth="1"/>
    <col min="2" max="2" width="23.85546875" style="19" customWidth="1"/>
    <col min="3" max="4" width="2.28515625" style="19" customWidth="1"/>
    <col min="5" max="5" width="6.140625" style="19" bestFit="1" customWidth="1"/>
    <col min="6" max="6" width="2.28515625" style="19" customWidth="1"/>
    <col min="7" max="7" width="8.7109375" style="19" bestFit="1" customWidth="1"/>
    <col min="8" max="8" width="2.28515625" style="19" customWidth="1"/>
    <col min="9" max="9" width="9.5703125" style="19" bestFit="1" customWidth="1"/>
    <col min="10" max="10" width="2.28515625" style="19" customWidth="1"/>
    <col min="11" max="11" width="20.42578125" style="19" bestFit="1" customWidth="1"/>
    <col min="12" max="12" width="2.28515625" style="19" customWidth="1"/>
    <col min="13" max="13" width="12.140625" style="19" bestFit="1" customWidth="1"/>
    <col min="14" max="14" width="2.28515625" style="19" customWidth="1"/>
    <col min="15" max="15" width="3.28515625" style="19" bestFit="1" customWidth="1"/>
    <col min="16" max="16" width="2.28515625" style="19" customWidth="1"/>
    <col min="17" max="17" width="20.7109375" style="19" bestFit="1" customWidth="1"/>
    <col min="18" max="18" width="2.28515625" style="19" customWidth="1"/>
    <col min="19" max="19" width="7.5703125" style="19" bestFit="1" customWidth="1"/>
    <col min="20" max="20" width="2.28515625" style="19" customWidth="1"/>
    <col min="21" max="21" width="7.5703125" style="19" bestFit="1" customWidth="1"/>
  </cols>
  <sheetData>
    <row r="1" spans="1:21" s="18" customFormat="1" ht="15.75" thickBot="1" x14ac:dyDescent="0.3">
      <c r="A1" s="16"/>
      <c r="B1" s="16"/>
      <c r="C1" s="16"/>
      <c r="D1" s="16"/>
      <c r="E1" s="17" t="s">
        <v>0</v>
      </c>
      <c r="F1" s="16"/>
      <c r="G1" s="17" t="s">
        <v>1</v>
      </c>
      <c r="H1" s="16"/>
      <c r="I1" s="17" t="s">
        <v>2</v>
      </c>
      <c r="J1" s="16"/>
      <c r="K1" s="17" t="s">
        <v>3</v>
      </c>
      <c r="L1" s="16"/>
      <c r="M1" s="17" t="s">
        <v>4</v>
      </c>
      <c r="N1" s="16"/>
      <c r="O1" s="17" t="s">
        <v>5</v>
      </c>
      <c r="P1" s="16"/>
      <c r="Q1" s="17" t="s">
        <v>6</v>
      </c>
      <c r="R1" s="16"/>
      <c r="S1" s="17" t="s">
        <v>7</v>
      </c>
      <c r="T1" s="16"/>
      <c r="U1" s="17" t="s">
        <v>8</v>
      </c>
    </row>
    <row r="2" spans="1:21" ht="15.75" thickTop="1" x14ac:dyDescent="0.25">
      <c r="A2" s="2"/>
      <c r="B2" s="2" t="s">
        <v>960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2"/>
      <c r="U2" s="4"/>
    </row>
    <row r="3" spans="1:21" ht="15.75" thickBot="1" x14ac:dyDescent="0.3">
      <c r="A3" s="1"/>
      <c r="B3" s="1"/>
      <c r="C3" s="5"/>
      <c r="D3" s="5"/>
      <c r="E3" s="5" t="s">
        <v>135</v>
      </c>
      <c r="F3" s="5"/>
      <c r="G3" s="6">
        <v>43430</v>
      </c>
      <c r="H3" s="5"/>
      <c r="I3" s="5" t="s">
        <v>964</v>
      </c>
      <c r="J3" s="5"/>
      <c r="K3" s="5" t="s">
        <v>966</v>
      </c>
      <c r="L3" s="5"/>
      <c r="M3" s="5" t="s">
        <v>968</v>
      </c>
      <c r="N3" s="5"/>
      <c r="O3" s="26"/>
      <c r="P3" s="5"/>
      <c r="Q3" s="5" t="s">
        <v>49</v>
      </c>
      <c r="R3" s="5"/>
      <c r="S3" s="8">
        <v>-40</v>
      </c>
      <c r="T3" s="5"/>
      <c r="U3" s="8">
        <f>ROUND(U2+S3,5)</f>
        <v>-40</v>
      </c>
    </row>
    <row r="4" spans="1:21" x14ac:dyDescent="0.25">
      <c r="A4" s="5"/>
      <c r="B4" s="5" t="s">
        <v>961</v>
      </c>
      <c r="C4" s="5"/>
      <c r="D4" s="5"/>
      <c r="E4" s="5"/>
      <c r="F4" s="5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7">
        <f>ROUND(SUM(S2:S3),5)</f>
        <v>-40</v>
      </c>
      <c r="T4" s="5"/>
      <c r="U4" s="7">
        <f>U3</f>
        <v>-40</v>
      </c>
    </row>
    <row r="5" spans="1:21" x14ac:dyDescent="0.25">
      <c r="A5" s="2"/>
      <c r="B5" s="2" t="s">
        <v>962</v>
      </c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2"/>
      <c r="U5" s="4"/>
    </row>
    <row r="6" spans="1:21" ht="15.75" thickBot="1" x14ac:dyDescent="0.3">
      <c r="A6" s="1"/>
      <c r="B6" s="1"/>
      <c r="C6" s="5"/>
      <c r="D6" s="5"/>
      <c r="E6" s="5" t="s">
        <v>135</v>
      </c>
      <c r="F6" s="5"/>
      <c r="G6" s="6">
        <v>43409</v>
      </c>
      <c r="H6" s="5"/>
      <c r="I6" s="5" t="s">
        <v>965</v>
      </c>
      <c r="J6" s="5"/>
      <c r="K6" s="5" t="s">
        <v>967</v>
      </c>
      <c r="L6" s="5"/>
      <c r="M6" s="5" t="s">
        <v>969</v>
      </c>
      <c r="N6" s="5"/>
      <c r="O6" s="26"/>
      <c r="P6" s="5"/>
      <c r="Q6" s="5" t="s">
        <v>504</v>
      </c>
      <c r="R6" s="5"/>
      <c r="S6" s="9">
        <v>-3049.87</v>
      </c>
      <c r="T6" s="5"/>
      <c r="U6" s="9">
        <f>ROUND(U5+S6,5)</f>
        <v>-3049.87</v>
      </c>
    </row>
    <row r="7" spans="1:21" ht="15.75" thickBot="1" x14ac:dyDescent="0.3">
      <c r="A7" s="5"/>
      <c r="B7" s="5" t="s">
        <v>963</v>
      </c>
      <c r="C7" s="5"/>
      <c r="D7" s="5"/>
      <c r="E7" s="5"/>
      <c r="F7" s="5"/>
      <c r="G7" s="6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0">
        <f>ROUND(SUM(S5:S6),5)</f>
        <v>-3049.87</v>
      </c>
      <c r="T7" s="5"/>
      <c r="U7" s="10">
        <f>U6</f>
        <v>-3049.87</v>
      </c>
    </row>
    <row r="8" spans="1:21" s="12" customFormat="1" ht="12" thickBot="1" x14ac:dyDescent="0.25">
      <c r="A8" s="2" t="s">
        <v>604</v>
      </c>
      <c r="B8" s="2"/>
      <c r="C8" s="2"/>
      <c r="D8" s="2"/>
      <c r="E8" s="2"/>
      <c r="F8" s="2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1">
        <f>ROUND(S4+S7,5)</f>
        <v>-3089.87</v>
      </c>
      <c r="T8" s="2"/>
      <c r="U8" s="11">
        <f>ROUND(U4+U7,5)</f>
        <v>-3089.87</v>
      </c>
    </row>
    <row r="9" spans="1:21" ht="15.75" thickTop="1" x14ac:dyDescent="0.25"/>
  </sheetData>
  <pageMargins left="0.7" right="0.7" top="0.75" bottom="0.75" header="0.1" footer="0.3"/>
  <pageSetup orientation="portrait" r:id="rId1"/>
  <headerFooter>
    <oddHeader>&amp;L&amp;"Arial,Bold"&amp;8 11:39 AM
&amp;"Arial,Bold"&amp;8 12/12/18
&amp;"Arial,Bold"&amp;8 Accrual Basis&amp;C&amp;"Arial,Bold"&amp;12 City of Dyer Fire
&amp;"Arial,Bold"&amp;14 Expenses by Vendor Detail
&amp;"Arial,Bold"&amp;10 November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7169" r:id="rId4" name="FILTER"/>
      </mc:Fallback>
    </mc:AlternateContent>
    <mc:AlternateContent xmlns:mc="http://schemas.openxmlformats.org/markup-compatibility/2006">
      <mc:Choice Requires="x14">
        <control shapeId="717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7170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F30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25" customWidth="1"/>
    <col min="5" max="5" width="32.28515625" style="25" customWidth="1"/>
    <col min="6" max="6" width="9.28515625" style="19" bestFit="1" customWidth="1"/>
  </cols>
  <sheetData>
    <row r="1" spans="1:6" s="18" customFormat="1" ht="15.75" thickBot="1" x14ac:dyDescent="0.3">
      <c r="A1" s="24"/>
      <c r="B1" s="24"/>
      <c r="C1" s="24"/>
      <c r="D1" s="24"/>
      <c r="E1" s="24"/>
      <c r="F1" s="17" t="s">
        <v>935</v>
      </c>
    </row>
    <row r="2" spans="1:6" ht="15.75" thickTop="1" x14ac:dyDescent="0.25">
      <c r="A2" s="2" t="s">
        <v>936</v>
      </c>
      <c r="B2" s="2"/>
      <c r="C2" s="2"/>
      <c r="D2" s="2"/>
      <c r="E2" s="2"/>
      <c r="F2" s="7"/>
    </row>
    <row r="3" spans="1:6" x14ac:dyDescent="0.25">
      <c r="A3" s="2"/>
      <c r="B3" s="2" t="s">
        <v>937</v>
      </c>
      <c r="C3" s="2"/>
      <c r="D3" s="2"/>
      <c r="E3" s="2"/>
      <c r="F3" s="7"/>
    </row>
    <row r="4" spans="1:6" x14ac:dyDescent="0.25">
      <c r="A4" s="2"/>
      <c r="B4" s="2"/>
      <c r="C4" s="2" t="s">
        <v>938</v>
      </c>
      <c r="D4" s="2"/>
      <c r="E4" s="2"/>
      <c r="F4" s="7"/>
    </row>
    <row r="5" spans="1:6" x14ac:dyDescent="0.25">
      <c r="A5" s="2"/>
      <c r="B5" s="2"/>
      <c r="C5" s="2"/>
      <c r="D5" s="2" t="s">
        <v>551</v>
      </c>
      <c r="E5" s="2"/>
      <c r="F5" s="7"/>
    </row>
    <row r="6" spans="1:6" x14ac:dyDescent="0.25">
      <c r="A6" s="2"/>
      <c r="B6" s="2"/>
      <c r="C6" s="2"/>
      <c r="D6" s="2"/>
      <c r="E6" s="2" t="s">
        <v>552</v>
      </c>
      <c r="F6" s="7">
        <v>4771.53</v>
      </c>
    </row>
    <row r="7" spans="1:6" ht="15.75" thickBot="1" x14ac:dyDescent="0.3">
      <c r="A7" s="2"/>
      <c r="B7" s="2"/>
      <c r="C7" s="2"/>
      <c r="D7" s="2"/>
      <c r="E7" s="2" t="s">
        <v>939</v>
      </c>
      <c r="F7" s="9">
        <v>18665.23</v>
      </c>
    </row>
    <row r="8" spans="1:6" ht="15.75" thickBot="1" x14ac:dyDescent="0.3">
      <c r="A8" s="2"/>
      <c r="B8" s="2"/>
      <c r="C8" s="2"/>
      <c r="D8" s="2" t="s">
        <v>940</v>
      </c>
      <c r="E8" s="2"/>
      <c r="F8" s="10">
        <f>ROUND(SUM(F5:F7),5)</f>
        <v>23436.76</v>
      </c>
    </row>
    <row r="9" spans="1:6" ht="15.75" thickBot="1" x14ac:dyDescent="0.3">
      <c r="A9" s="2"/>
      <c r="B9" s="2"/>
      <c r="C9" s="2" t="s">
        <v>941</v>
      </c>
      <c r="D9" s="2"/>
      <c r="E9" s="2"/>
      <c r="F9" s="10">
        <f>ROUND(F4+F8,5)</f>
        <v>23436.76</v>
      </c>
    </row>
    <row r="10" spans="1:6" ht="15.75" thickBot="1" x14ac:dyDescent="0.3">
      <c r="A10" s="2"/>
      <c r="B10" s="2" t="s">
        <v>942</v>
      </c>
      <c r="C10" s="2"/>
      <c r="D10" s="2"/>
      <c r="E10" s="2"/>
      <c r="F10" s="10">
        <f>ROUND(F3+F9,5)</f>
        <v>23436.76</v>
      </c>
    </row>
    <row r="11" spans="1:6" s="12" customFormat="1" ht="12" thickBot="1" x14ac:dyDescent="0.25">
      <c r="A11" s="2" t="s">
        <v>943</v>
      </c>
      <c r="B11" s="2"/>
      <c r="C11" s="2"/>
      <c r="D11" s="2"/>
      <c r="E11" s="2"/>
      <c r="F11" s="11">
        <f>ROUND(F2+F10,5)</f>
        <v>23436.76</v>
      </c>
    </row>
    <row r="12" spans="1:6" ht="15.75" thickTop="1" x14ac:dyDescent="0.25">
      <c r="A12" s="2" t="s">
        <v>944</v>
      </c>
      <c r="B12" s="2"/>
      <c r="C12" s="2"/>
      <c r="D12" s="2"/>
      <c r="E12" s="2"/>
      <c r="F12" s="7"/>
    </row>
    <row r="13" spans="1:6" x14ac:dyDescent="0.25">
      <c r="A13" s="2"/>
      <c r="B13" s="2" t="s">
        <v>945</v>
      </c>
      <c r="C13" s="2"/>
      <c r="D13" s="2"/>
      <c r="E13" s="2"/>
      <c r="F13" s="7"/>
    </row>
    <row r="14" spans="1:6" x14ac:dyDescent="0.25">
      <c r="A14" s="2"/>
      <c r="B14" s="2"/>
      <c r="C14" s="2" t="s">
        <v>946</v>
      </c>
      <c r="D14" s="2"/>
      <c r="E14" s="2"/>
      <c r="F14" s="7"/>
    </row>
    <row r="15" spans="1:6" x14ac:dyDescent="0.25">
      <c r="A15" s="2"/>
      <c r="B15" s="2"/>
      <c r="C15" s="2"/>
      <c r="D15" s="2" t="s">
        <v>550</v>
      </c>
      <c r="E15" s="2"/>
      <c r="F15" s="7"/>
    </row>
    <row r="16" spans="1:6" ht="15.75" thickBot="1" x14ac:dyDescent="0.3">
      <c r="A16" s="2"/>
      <c r="B16" s="2"/>
      <c r="C16" s="2"/>
      <c r="D16" s="2"/>
      <c r="E16" s="2" t="s">
        <v>550</v>
      </c>
      <c r="F16" s="8">
        <v>-6.19</v>
      </c>
    </row>
    <row r="17" spans="1:6" x14ac:dyDescent="0.25">
      <c r="A17" s="2"/>
      <c r="B17" s="2"/>
      <c r="C17" s="2"/>
      <c r="D17" s="2" t="s">
        <v>947</v>
      </c>
      <c r="E17" s="2"/>
      <c r="F17" s="7">
        <f>ROUND(SUM(F15:F16),5)</f>
        <v>-6.19</v>
      </c>
    </row>
    <row r="18" spans="1:6" x14ac:dyDescent="0.25">
      <c r="A18" s="2"/>
      <c r="B18" s="2"/>
      <c r="C18" s="2"/>
      <c r="D18" s="2" t="s">
        <v>948</v>
      </c>
      <c r="E18" s="2"/>
      <c r="F18" s="7"/>
    </row>
    <row r="19" spans="1:6" x14ac:dyDescent="0.25">
      <c r="A19" s="2"/>
      <c r="B19" s="2"/>
      <c r="C19" s="2"/>
      <c r="D19" s="2"/>
      <c r="E19" s="2" t="s">
        <v>949</v>
      </c>
      <c r="F19" s="7">
        <v>373.44</v>
      </c>
    </row>
    <row r="20" spans="1:6" x14ac:dyDescent="0.25">
      <c r="A20" s="2"/>
      <c r="B20" s="2"/>
      <c r="C20" s="2"/>
      <c r="D20" s="2"/>
      <c r="E20" s="2" t="s">
        <v>950</v>
      </c>
      <c r="F20" s="7">
        <v>-563.62</v>
      </c>
    </row>
    <row r="21" spans="1:6" ht="15.75" thickBot="1" x14ac:dyDescent="0.3">
      <c r="A21" s="2"/>
      <c r="B21" s="2"/>
      <c r="C21" s="2"/>
      <c r="D21" s="2"/>
      <c r="E21" s="2" t="s">
        <v>951</v>
      </c>
      <c r="F21" s="9">
        <v>-160041.85999999999</v>
      </c>
    </row>
    <row r="22" spans="1:6" ht="15.75" thickBot="1" x14ac:dyDescent="0.3">
      <c r="A22" s="2"/>
      <c r="B22" s="2"/>
      <c r="C22" s="2"/>
      <c r="D22" s="2" t="s">
        <v>952</v>
      </c>
      <c r="E22" s="2"/>
      <c r="F22" s="10">
        <f>ROUND(SUM(F18:F21),5)</f>
        <v>-160232.04</v>
      </c>
    </row>
    <row r="23" spans="1:6" ht="15.75" thickBot="1" x14ac:dyDescent="0.3">
      <c r="A23" s="2"/>
      <c r="B23" s="2"/>
      <c r="C23" s="2" t="s">
        <v>953</v>
      </c>
      <c r="D23" s="2"/>
      <c r="E23" s="2"/>
      <c r="F23" s="23">
        <f>ROUND(F14+F17+F22,5)</f>
        <v>-160238.23000000001</v>
      </c>
    </row>
    <row r="24" spans="1:6" x14ac:dyDescent="0.25">
      <c r="A24" s="2"/>
      <c r="B24" s="2" t="s">
        <v>954</v>
      </c>
      <c r="C24" s="2"/>
      <c r="D24" s="2"/>
      <c r="E24" s="2"/>
      <c r="F24" s="7">
        <f>ROUND(F13+F23,5)</f>
        <v>-160238.23000000001</v>
      </c>
    </row>
    <row r="25" spans="1:6" x14ac:dyDescent="0.25">
      <c r="A25" s="2"/>
      <c r="B25" s="2" t="s">
        <v>955</v>
      </c>
      <c r="C25" s="2"/>
      <c r="D25" s="2"/>
      <c r="E25" s="2"/>
      <c r="F25" s="7"/>
    </row>
    <row r="26" spans="1:6" x14ac:dyDescent="0.25">
      <c r="A26" s="2"/>
      <c r="B26" s="2"/>
      <c r="C26" s="2" t="s">
        <v>956</v>
      </c>
      <c r="D26" s="2"/>
      <c r="E26" s="2"/>
      <c r="F26" s="7">
        <v>82172.69</v>
      </c>
    </row>
    <row r="27" spans="1:6" ht="15.75" thickBot="1" x14ac:dyDescent="0.3">
      <c r="A27" s="2"/>
      <c r="B27" s="2"/>
      <c r="C27" s="2" t="s">
        <v>957</v>
      </c>
      <c r="D27" s="2"/>
      <c r="E27" s="2"/>
      <c r="F27" s="9">
        <v>101502.3</v>
      </c>
    </row>
    <row r="28" spans="1:6" ht="15.75" thickBot="1" x14ac:dyDescent="0.3">
      <c r="A28" s="2"/>
      <c r="B28" s="2" t="s">
        <v>958</v>
      </c>
      <c r="C28" s="2"/>
      <c r="D28" s="2"/>
      <c r="E28" s="2"/>
      <c r="F28" s="10">
        <f>ROUND(SUM(F25:F27),5)</f>
        <v>183674.99</v>
      </c>
    </row>
    <row r="29" spans="1:6" s="12" customFormat="1" ht="12" thickBot="1" x14ac:dyDescent="0.25">
      <c r="A29" s="2" t="s">
        <v>959</v>
      </c>
      <c r="B29" s="2"/>
      <c r="C29" s="2"/>
      <c r="D29" s="2"/>
      <c r="E29" s="2"/>
      <c r="F29" s="11">
        <f>ROUND(F12+F24+F28,5)</f>
        <v>23436.76</v>
      </c>
    </row>
    <row r="30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11:35 AM
&amp;"Arial,Bold"&amp;8 12/12/18
&amp;"Arial,Bold"&amp;8 Accrual Basis&amp;C&amp;"Arial,Bold"&amp;12 City of Dyer General
&amp;"Arial,Bold"&amp;14 Balance Sheet
&amp;"Arial,Bold"&amp;10 As of November 30,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F18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25" customWidth="1"/>
    <col min="5" max="5" width="29.7109375" style="25" customWidth="1"/>
    <col min="6" max="6" width="8.5703125" style="19" bestFit="1" customWidth="1"/>
  </cols>
  <sheetData>
    <row r="1" spans="1:6" s="18" customFormat="1" ht="15.75" thickBot="1" x14ac:dyDescent="0.3">
      <c r="A1" s="24"/>
      <c r="B1" s="24"/>
      <c r="C1" s="24"/>
      <c r="D1" s="24"/>
      <c r="E1" s="24"/>
      <c r="F1" s="17" t="s">
        <v>935</v>
      </c>
    </row>
    <row r="2" spans="1:6" ht="15.75" thickTop="1" x14ac:dyDescent="0.25">
      <c r="A2" s="2" t="s">
        <v>936</v>
      </c>
      <c r="B2" s="2"/>
      <c r="C2" s="2"/>
      <c r="D2" s="2"/>
      <c r="E2" s="2"/>
      <c r="F2" s="7"/>
    </row>
    <row r="3" spans="1:6" x14ac:dyDescent="0.25">
      <c r="A3" s="2"/>
      <c r="B3" s="2" t="s">
        <v>937</v>
      </c>
      <c r="C3" s="2"/>
      <c r="D3" s="2"/>
      <c r="E3" s="2"/>
      <c r="F3" s="7"/>
    </row>
    <row r="4" spans="1:6" x14ac:dyDescent="0.25">
      <c r="A4" s="2"/>
      <c r="B4" s="2"/>
      <c r="C4" s="2" t="s">
        <v>938</v>
      </c>
      <c r="D4" s="2"/>
      <c r="E4" s="2"/>
      <c r="F4" s="7"/>
    </row>
    <row r="5" spans="1:6" x14ac:dyDescent="0.25">
      <c r="A5" s="2"/>
      <c r="B5" s="2"/>
      <c r="C5" s="2"/>
      <c r="D5" s="2" t="s">
        <v>49</v>
      </c>
      <c r="E5" s="2"/>
      <c r="F5" s="7"/>
    </row>
    <row r="6" spans="1:6" x14ac:dyDescent="0.25">
      <c r="A6" s="2"/>
      <c r="B6" s="2"/>
      <c r="C6" s="2"/>
      <c r="D6" s="2"/>
      <c r="E6" s="2" t="s">
        <v>504</v>
      </c>
      <c r="F6" s="7">
        <v>10882.28</v>
      </c>
    </row>
    <row r="7" spans="1:6" ht="15.75" thickBot="1" x14ac:dyDescent="0.3">
      <c r="A7" s="2"/>
      <c r="B7" s="2"/>
      <c r="C7" s="2"/>
      <c r="D7" s="2"/>
      <c r="E7" s="2" t="s">
        <v>970</v>
      </c>
      <c r="F7" s="9">
        <v>5220</v>
      </c>
    </row>
    <row r="8" spans="1:6" ht="15.75" thickBot="1" x14ac:dyDescent="0.3">
      <c r="A8" s="2"/>
      <c r="B8" s="2"/>
      <c r="C8" s="2"/>
      <c r="D8" s="2" t="s">
        <v>50</v>
      </c>
      <c r="E8" s="2"/>
      <c r="F8" s="10">
        <f>ROUND(SUM(F5:F7),5)</f>
        <v>16102.28</v>
      </c>
    </row>
    <row r="9" spans="1:6" ht="15.75" thickBot="1" x14ac:dyDescent="0.3">
      <c r="A9" s="2"/>
      <c r="B9" s="2"/>
      <c r="C9" s="2" t="s">
        <v>941</v>
      </c>
      <c r="D9" s="2"/>
      <c r="E9" s="2"/>
      <c r="F9" s="10">
        <f>ROUND(F4+F8,5)</f>
        <v>16102.28</v>
      </c>
    </row>
    <row r="10" spans="1:6" ht="15.75" thickBot="1" x14ac:dyDescent="0.3">
      <c r="A10" s="2"/>
      <c r="B10" s="2" t="s">
        <v>942</v>
      </c>
      <c r="C10" s="2"/>
      <c r="D10" s="2"/>
      <c r="E10" s="2"/>
      <c r="F10" s="10">
        <f>ROUND(F3+F9,5)</f>
        <v>16102.28</v>
      </c>
    </row>
    <row r="11" spans="1:6" s="12" customFormat="1" ht="12" thickBot="1" x14ac:dyDescent="0.25">
      <c r="A11" s="2" t="s">
        <v>943</v>
      </c>
      <c r="B11" s="2"/>
      <c r="C11" s="2"/>
      <c r="D11" s="2"/>
      <c r="E11" s="2"/>
      <c r="F11" s="11">
        <f>ROUND(F2+F10,5)</f>
        <v>16102.28</v>
      </c>
    </row>
    <row r="12" spans="1:6" ht="15.75" thickTop="1" x14ac:dyDescent="0.25">
      <c r="A12" s="2" t="s">
        <v>944</v>
      </c>
      <c r="B12" s="2"/>
      <c r="C12" s="2"/>
      <c r="D12" s="2"/>
      <c r="E12" s="2"/>
      <c r="F12" s="7"/>
    </row>
    <row r="13" spans="1:6" x14ac:dyDescent="0.25">
      <c r="A13" s="2"/>
      <c r="B13" s="2" t="s">
        <v>955</v>
      </c>
      <c r="C13" s="2"/>
      <c r="D13" s="2"/>
      <c r="E13" s="2"/>
      <c r="F13" s="7"/>
    </row>
    <row r="14" spans="1:6" x14ac:dyDescent="0.25">
      <c r="A14" s="2"/>
      <c r="B14" s="2"/>
      <c r="C14" s="2" t="s">
        <v>956</v>
      </c>
      <c r="D14" s="2"/>
      <c r="E14" s="2"/>
      <c r="F14" s="7">
        <v>13910.1</v>
      </c>
    </row>
    <row r="15" spans="1:6" ht="15.75" thickBot="1" x14ac:dyDescent="0.3">
      <c r="A15" s="2"/>
      <c r="B15" s="2"/>
      <c r="C15" s="2" t="s">
        <v>957</v>
      </c>
      <c r="D15" s="2"/>
      <c r="E15" s="2"/>
      <c r="F15" s="9">
        <v>2192.1799999999998</v>
      </c>
    </row>
    <row r="16" spans="1:6" ht="15.75" thickBot="1" x14ac:dyDescent="0.3">
      <c r="A16" s="2"/>
      <c r="B16" s="2" t="s">
        <v>958</v>
      </c>
      <c r="C16" s="2"/>
      <c r="D16" s="2"/>
      <c r="E16" s="2"/>
      <c r="F16" s="10">
        <f>ROUND(SUM(F13:F15),5)</f>
        <v>16102.28</v>
      </c>
    </row>
    <row r="17" spans="1:6" s="12" customFormat="1" ht="12" thickBot="1" x14ac:dyDescent="0.25">
      <c r="A17" s="2" t="s">
        <v>959</v>
      </c>
      <c r="B17" s="2"/>
      <c r="C17" s="2"/>
      <c r="D17" s="2"/>
      <c r="E17" s="2"/>
      <c r="F17" s="11">
        <f>ROUND(F12+F16,5)</f>
        <v>16102.28</v>
      </c>
    </row>
    <row r="18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11:40 AM
&amp;"Arial,Bold"&amp;8 12/12/18
&amp;"Arial,Bold"&amp;8 Accrual Basis&amp;C&amp;"Arial,Bold"&amp;12 City of Dyer Fire
&amp;"Arial,Bold"&amp;14 Balance Sheet
&amp;"Arial,Bold"&amp;10 As of November 30,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126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1266" r:id="rId4" name="HEADER"/>
      </mc:Fallback>
    </mc:AlternateContent>
    <mc:AlternateContent xmlns:mc="http://schemas.openxmlformats.org/markup-compatibility/2006">
      <mc:Choice Requires="x14">
        <control shapeId="1126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1265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U833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19" customWidth="1"/>
    <col min="2" max="2" width="39.42578125" style="19" customWidth="1"/>
    <col min="3" max="4" width="2.28515625" style="19" customWidth="1"/>
    <col min="5" max="5" width="6.140625" style="19" bestFit="1" customWidth="1"/>
    <col min="6" max="6" width="2.28515625" style="19" customWidth="1"/>
    <col min="7" max="7" width="8.7109375" style="19" bestFit="1" customWidth="1"/>
    <col min="8" max="8" width="2.28515625" style="19" customWidth="1"/>
    <col min="9" max="9" width="15.42578125" style="19" bestFit="1" customWidth="1"/>
    <col min="10" max="10" width="2.28515625" style="19" customWidth="1"/>
    <col min="11" max="11" width="30.7109375" style="19" customWidth="1"/>
    <col min="12" max="12" width="2.28515625" style="19" customWidth="1"/>
    <col min="13" max="13" width="25.85546875" style="19" bestFit="1" customWidth="1"/>
    <col min="14" max="14" width="2.28515625" style="19" customWidth="1"/>
    <col min="15" max="15" width="3.28515625" style="19" bestFit="1" customWidth="1"/>
    <col min="16" max="16" width="2.28515625" style="19" customWidth="1"/>
    <col min="17" max="17" width="23.42578125" style="19" bestFit="1" customWidth="1"/>
    <col min="18" max="18" width="2.28515625" style="19" customWidth="1"/>
    <col min="19" max="19" width="9.28515625" style="19" bestFit="1" customWidth="1"/>
    <col min="20" max="20" width="2.28515625" style="19" customWidth="1"/>
    <col min="21" max="21" width="9.28515625" style="19" bestFit="1" customWidth="1"/>
  </cols>
  <sheetData>
    <row r="1" spans="1:21" s="18" customFormat="1" ht="15.75" thickBot="1" x14ac:dyDescent="0.3">
      <c r="A1" s="16"/>
      <c r="B1" s="16"/>
      <c r="C1" s="16"/>
      <c r="D1" s="16"/>
      <c r="E1" s="17" t="s">
        <v>0</v>
      </c>
      <c r="F1" s="16"/>
      <c r="G1" s="17" t="s">
        <v>1</v>
      </c>
      <c r="H1" s="16"/>
      <c r="I1" s="17" t="s">
        <v>2</v>
      </c>
      <c r="J1" s="16"/>
      <c r="K1" s="17" t="s">
        <v>3</v>
      </c>
      <c r="L1" s="16"/>
      <c r="M1" s="17" t="s">
        <v>4</v>
      </c>
      <c r="N1" s="16"/>
      <c r="O1" s="17" t="s">
        <v>5</v>
      </c>
      <c r="P1" s="16"/>
      <c r="Q1" s="17" t="s">
        <v>6</v>
      </c>
      <c r="R1" s="16"/>
      <c r="S1" s="17" t="s">
        <v>7</v>
      </c>
      <c r="T1" s="16"/>
      <c r="U1" s="17" t="s">
        <v>8</v>
      </c>
    </row>
    <row r="2" spans="1:21" ht="15.75" thickTop="1" x14ac:dyDescent="0.25">
      <c r="A2" s="2"/>
      <c r="B2" s="2" t="s">
        <v>9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13"/>
      <c r="P2" s="2"/>
      <c r="Q2" s="2"/>
      <c r="R2" s="2"/>
      <c r="S2" s="4"/>
      <c r="T2" s="2"/>
      <c r="U2" s="4"/>
    </row>
    <row r="3" spans="1:21" x14ac:dyDescent="0.25">
      <c r="A3" s="5"/>
      <c r="B3" s="5"/>
      <c r="C3" s="5"/>
      <c r="D3" s="5"/>
      <c r="E3" s="5" t="s">
        <v>133</v>
      </c>
      <c r="F3" s="5"/>
      <c r="G3" s="6">
        <v>43073</v>
      </c>
      <c r="H3" s="5"/>
      <c r="I3" s="5"/>
      <c r="J3" s="5"/>
      <c r="K3" s="5" t="s">
        <v>327</v>
      </c>
      <c r="L3" s="5"/>
      <c r="M3" s="5" t="s">
        <v>478</v>
      </c>
      <c r="N3" s="5"/>
      <c r="O3" s="14"/>
      <c r="P3" s="5"/>
      <c r="Q3" s="5" t="s">
        <v>550</v>
      </c>
      <c r="R3" s="5"/>
      <c r="S3" s="7">
        <v>20</v>
      </c>
      <c r="T3" s="5"/>
      <c r="U3" s="7">
        <f>ROUND(U2+S3,5)</f>
        <v>20</v>
      </c>
    </row>
    <row r="4" spans="1:21" x14ac:dyDescent="0.25">
      <c r="A4" s="5"/>
      <c r="B4" s="5"/>
      <c r="C4" s="5"/>
      <c r="D4" s="5"/>
      <c r="E4" s="5" t="s">
        <v>134</v>
      </c>
      <c r="F4" s="5"/>
      <c r="G4" s="6">
        <v>43181</v>
      </c>
      <c r="H4" s="5"/>
      <c r="I4" s="5" t="s">
        <v>136</v>
      </c>
      <c r="J4" s="5"/>
      <c r="K4" s="5" t="s">
        <v>328</v>
      </c>
      <c r="L4" s="5"/>
      <c r="M4" s="5" t="s">
        <v>478</v>
      </c>
      <c r="N4" s="5"/>
      <c r="O4" s="14"/>
      <c r="P4" s="5"/>
      <c r="Q4" s="5" t="s">
        <v>551</v>
      </c>
      <c r="R4" s="5"/>
      <c r="S4" s="7">
        <v>80</v>
      </c>
      <c r="T4" s="5"/>
      <c r="U4" s="7">
        <f>ROUND(U3+S4,5)</f>
        <v>100</v>
      </c>
    </row>
    <row r="5" spans="1:21" ht="15.75" thickBot="1" x14ac:dyDescent="0.3">
      <c r="A5" s="5"/>
      <c r="B5" s="5"/>
      <c r="C5" s="5"/>
      <c r="D5" s="5"/>
      <c r="E5" s="5" t="s">
        <v>134</v>
      </c>
      <c r="F5" s="5"/>
      <c r="G5" s="6">
        <v>43314</v>
      </c>
      <c r="H5" s="5"/>
      <c r="I5" s="5" t="s">
        <v>137</v>
      </c>
      <c r="J5" s="5"/>
      <c r="K5" s="5" t="s">
        <v>329</v>
      </c>
      <c r="L5" s="5"/>
      <c r="M5" s="5" t="s">
        <v>478</v>
      </c>
      <c r="N5" s="5"/>
      <c r="O5" s="14"/>
      <c r="P5" s="5"/>
      <c r="Q5" s="5" t="s">
        <v>551</v>
      </c>
      <c r="R5" s="5"/>
      <c r="S5" s="8">
        <v>220</v>
      </c>
      <c r="T5" s="5"/>
      <c r="U5" s="8">
        <f>ROUND(U4+S5,5)</f>
        <v>320</v>
      </c>
    </row>
    <row r="6" spans="1:21" x14ac:dyDescent="0.25">
      <c r="A6" s="5"/>
      <c r="B6" s="5" t="s">
        <v>10</v>
      </c>
      <c r="C6" s="5"/>
      <c r="D6" s="5"/>
      <c r="E6" s="5"/>
      <c r="F6" s="5"/>
      <c r="G6" s="6"/>
      <c r="H6" s="5"/>
      <c r="I6" s="5"/>
      <c r="J6" s="5"/>
      <c r="K6" s="5"/>
      <c r="L6" s="5"/>
      <c r="M6" s="5"/>
      <c r="N6" s="5"/>
      <c r="O6" s="15"/>
      <c r="P6" s="5"/>
      <c r="Q6" s="5"/>
      <c r="R6" s="5"/>
      <c r="S6" s="7">
        <f>ROUND(SUM(S2:S5),5)</f>
        <v>320</v>
      </c>
      <c r="T6" s="5"/>
      <c r="U6" s="7">
        <f>U5</f>
        <v>320</v>
      </c>
    </row>
    <row r="7" spans="1:21" x14ac:dyDescent="0.25">
      <c r="A7" s="2"/>
      <c r="B7" s="2" t="s">
        <v>11</v>
      </c>
      <c r="C7" s="2"/>
      <c r="D7" s="2"/>
      <c r="E7" s="2"/>
      <c r="F7" s="2"/>
      <c r="G7" s="3"/>
      <c r="H7" s="2"/>
      <c r="I7" s="2"/>
      <c r="J7" s="2"/>
      <c r="K7" s="2"/>
      <c r="L7" s="2"/>
      <c r="M7" s="2"/>
      <c r="N7" s="2"/>
      <c r="O7" s="13"/>
      <c r="P7" s="2"/>
      <c r="Q7" s="2"/>
      <c r="R7" s="2"/>
      <c r="S7" s="4"/>
      <c r="T7" s="2"/>
      <c r="U7" s="4"/>
    </row>
    <row r="8" spans="1:21" x14ac:dyDescent="0.25">
      <c r="A8" s="5"/>
      <c r="B8" s="5"/>
      <c r="C8" s="5"/>
      <c r="D8" s="5"/>
      <c r="E8" s="5" t="s">
        <v>133</v>
      </c>
      <c r="F8" s="5"/>
      <c r="G8" s="6">
        <v>43151</v>
      </c>
      <c r="H8" s="5"/>
      <c r="I8" s="5"/>
      <c r="J8" s="5"/>
      <c r="K8" s="5" t="s">
        <v>330</v>
      </c>
      <c r="L8" s="5"/>
      <c r="M8" s="5" t="s">
        <v>479</v>
      </c>
      <c r="N8" s="5"/>
      <c r="O8" s="14"/>
      <c r="P8" s="5"/>
      <c r="Q8" s="5" t="s">
        <v>550</v>
      </c>
      <c r="R8" s="5"/>
      <c r="S8" s="7">
        <v>100</v>
      </c>
      <c r="T8" s="5"/>
      <c r="U8" s="7">
        <f>ROUND(U7+S8,5)</f>
        <v>100</v>
      </c>
    </row>
    <row r="9" spans="1:21" ht="15.75" thickBot="1" x14ac:dyDescent="0.3">
      <c r="A9" s="5"/>
      <c r="B9" s="5"/>
      <c r="C9" s="5"/>
      <c r="D9" s="5"/>
      <c r="E9" s="5" t="s">
        <v>133</v>
      </c>
      <c r="F9" s="5"/>
      <c r="G9" s="6">
        <v>43151</v>
      </c>
      <c r="H9" s="5"/>
      <c r="I9" s="5"/>
      <c r="J9" s="5"/>
      <c r="K9" s="5" t="s">
        <v>331</v>
      </c>
      <c r="L9" s="5"/>
      <c r="M9" s="5" t="s">
        <v>480</v>
      </c>
      <c r="N9" s="5"/>
      <c r="O9" s="14"/>
      <c r="P9" s="5"/>
      <c r="Q9" s="5" t="s">
        <v>550</v>
      </c>
      <c r="R9" s="5"/>
      <c r="S9" s="8">
        <v>30</v>
      </c>
      <c r="T9" s="5"/>
      <c r="U9" s="8">
        <f>ROUND(U8+S9,5)</f>
        <v>130</v>
      </c>
    </row>
    <row r="10" spans="1:21" x14ac:dyDescent="0.25">
      <c r="A10" s="5"/>
      <c r="B10" s="5" t="s">
        <v>12</v>
      </c>
      <c r="C10" s="5"/>
      <c r="D10" s="5"/>
      <c r="E10" s="5"/>
      <c r="F10" s="5"/>
      <c r="G10" s="6"/>
      <c r="H10" s="5"/>
      <c r="I10" s="5"/>
      <c r="J10" s="5"/>
      <c r="K10" s="5"/>
      <c r="L10" s="5"/>
      <c r="M10" s="5"/>
      <c r="N10" s="5"/>
      <c r="O10" s="15"/>
      <c r="P10" s="5"/>
      <c r="Q10" s="5"/>
      <c r="R10" s="5"/>
      <c r="S10" s="7">
        <f>ROUND(SUM(S7:S9),5)</f>
        <v>130</v>
      </c>
      <c r="T10" s="5"/>
      <c r="U10" s="7">
        <f>U9</f>
        <v>130</v>
      </c>
    </row>
    <row r="11" spans="1:21" x14ac:dyDescent="0.25">
      <c r="A11" s="2"/>
      <c r="B11" s="2" t="s">
        <v>13</v>
      </c>
      <c r="C11" s="2"/>
      <c r="D11" s="2"/>
      <c r="E11" s="2"/>
      <c r="F11" s="2"/>
      <c r="G11" s="3"/>
      <c r="H11" s="2"/>
      <c r="I11" s="2"/>
      <c r="J11" s="2"/>
      <c r="K11" s="2"/>
      <c r="L11" s="2"/>
      <c r="M11" s="2"/>
      <c r="N11" s="2"/>
      <c r="O11" s="13"/>
      <c r="P11" s="2"/>
      <c r="Q11" s="2"/>
      <c r="R11" s="2"/>
      <c r="S11" s="4"/>
      <c r="T11" s="2"/>
      <c r="U11" s="4"/>
    </row>
    <row r="12" spans="1:21" x14ac:dyDescent="0.25">
      <c r="A12" s="5"/>
      <c r="B12" s="5"/>
      <c r="C12" s="5"/>
      <c r="D12" s="5"/>
      <c r="E12" s="5" t="s">
        <v>133</v>
      </c>
      <c r="F12" s="5"/>
      <c r="G12" s="6">
        <v>43052</v>
      </c>
      <c r="H12" s="5"/>
      <c r="I12" s="5"/>
      <c r="J12" s="5"/>
      <c r="K12" s="5" t="s">
        <v>332</v>
      </c>
      <c r="L12" s="5"/>
      <c r="M12" s="5" t="s">
        <v>481</v>
      </c>
      <c r="N12" s="5"/>
      <c r="O12" s="14"/>
      <c r="P12" s="5"/>
      <c r="Q12" s="5" t="s">
        <v>550</v>
      </c>
      <c r="R12" s="5"/>
      <c r="S12" s="7">
        <v>26.5</v>
      </c>
      <c r="T12" s="5"/>
      <c r="U12" s="7">
        <f>ROUND(U11+S12,5)</f>
        <v>26.5</v>
      </c>
    </row>
    <row r="13" spans="1:21" x14ac:dyDescent="0.25">
      <c r="A13" s="5"/>
      <c r="B13" s="5"/>
      <c r="C13" s="5"/>
      <c r="D13" s="5"/>
      <c r="E13" s="5" t="s">
        <v>133</v>
      </c>
      <c r="F13" s="5"/>
      <c r="G13" s="6">
        <v>43108</v>
      </c>
      <c r="H13" s="5"/>
      <c r="I13" s="5" t="s">
        <v>138</v>
      </c>
      <c r="J13" s="5"/>
      <c r="K13" s="5"/>
      <c r="L13" s="5"/>
      <c r="M13" s="5" t="s">
        <v>481</v>
      </c>
      <c r="N13" s="5"/>
      <c r="O13" s="14"/>
      <c r="P13" s="5"/>
      <c r="Q13" s="5" t="s">
        <v>550</v>
      </c>
      <c r="R13" s="5"/>
      <c r="S13" s="7">
        <v>150</v>
      </c>
      <c r="T13" s="5"/>
      <c r="U13" s="7">
        <f>ROUND(U12+S13,5)</f>
        <v>176.5</v>
      </c>
    </row>
    <row r="14" spans="1:21" x14ac:dyDescent="0.25">
      <c r="A14" s="5"/>
      <c r="B14" s="5"/>
      <c r="C14" s="5"/>
      <c r="D14" s="5"/>
      <c r="E14" s="5" t="s">
        <v>134</v>
      </c>
      <c r="F14" s="5"/>
      <c r="G14" s="6">
        <v>43318</v>
      </c>
      <c r="H14" s="5"/>
      <c r="I14" s="5" t="s">
        <v>139</v>
      </c>
      <c r="J14" s="5"/>
      <c r="K14" s="5" t="s">
        <v>333</v>
      </c>
      <c r="L14" s="5"/>
      <c r="M14" s="5" t="s">
        <v>481</v>
      </c>
      <c r="N14" s="5"/>
      <c r="O14" s="14"/>
      <c r="P14" s="5"/>
      <c r="Q14" s="5" t="s">
        <v>551</v>
      </c>
      <c r="R14" s="5"/>
      <c r="S14" s="7">
        <v>51.5</v>
      </c>
      <c r="T14" s="5"/>
      <c r="U14" s="7">
        <f>ROUND(U13+S14,5)</f>
        <v>228</v>
      </c>
    </row>
    <row r="15" spans="1:21" x14ac:dyDescent="0.25">
      <c r="A15" s="5"/>
      <c r="B15" s="5"/>
      <c r="C15" s="5"/>
      <c r="D15" s="5"/>
      <c r="E15" s="5" t="s">
        <v>134</v>
      </c>
      <c r="F15" s="5"/>
      <c r="G15" s="6">
        <v>43319</v>
      </c>
      <c r="H15" s="5"/>
      <c r="I15" s="5" t="s">
        <v>140</v>
      </c>
      <c r="J15" s="5"/>
      <c r="K15" s="5" t="s">
        <v>334</v>
      </c>
      <c r="L15" s="5"/>
      <c r="M15" s="5" t="s">
        <v>481</v>
      </c>
      <c r="N15" s="5"/>
      <c r="O15" s="14"/>
      <c r="P15" s="5"/>
      <c r="Q15" s="5" t="s">
        <v>551</v>
      </c>
      <c r="R15" s="5"/>
      <c r="S15" s="7">
        <v>185.5</v>
      </c>
      <c r="T15" s="5"/>
      <c r="U15" s="7">
        <f>ROUND(U14+S15,5)</f>
        <v>413.5</v>
      </c>
    </row>
    <row r="16" spans="1:21" ht="15.75" thickBot="1" x14ac:dyDescent="0.3">
      <c r="A16" s="5"/>
      <c r="B16" s="5"/>
      <c r="C16" s="5"/>
      <c r="D16" s="5"/>
      <c r="E16" s="5" t="s">
        <v>134</v>
      </c>
      <c r="F16" s="5"/>
      <c r="G16" s="6">
        <v>43403</v>
      </c>
      <c r="H16" s="5"/>
      <c r="I16" s="5" t="s">
        <v>141</v>
      </c>
      <c r="J16" s="5"/>
      <c r="K16" s="5" t="s">
        <v>335</v>
      </c>
      <c r="L16" s="5"/>
      <c r="M16" s="5" t="s">
        <v>481</v>
      </c>
      <c r="N16" s="5"/>
      <c r="O16" s="14"/>
      <c r="P16" s="5"/>
      <c r="Q16" s="5" t="s">
        <v>551</v>
      </c>
      <c r="R16" s="5"/>
      <c r="S16" s="8">
        <v>25</v>
      </c>
      <c r="T16" s="5"/>
      <c r="U16" s="8">
        <f>ROUND(U15+S16,5)</f>
        <v>438.5</v>
      </c>
    </row>
    <row r="17" spans="1:21" x14ac:dyDescent="0.25">
      <c r="A17" s="5"/>
      <c r="B17" s="5" t="s">
        <v>14</v>
      </c>
      <c r="C17" s="5"/>
      <c r="D17" s="5"/>
      <c r="E17" s="5"/>
      <c r="F17" s="5"/>
      <c r="G17" s="6"/>
      <c r="H17" s="5"/>
      <c r="I17" s="5"/>
      <c r="J17" s="5"/>
      <c r="K17" s="5"/>
      <c r="L17" s="5"/>
      <c r="M17" s="5"/>
      <c r="N17" s="5"/>
      <c r="O17" s="15"/>
      <c r="P17" s="5"/>
      <c r="Q17" s="5"/>
      <c r="R17" s="5"/>
      <c r="S17" s="7">
        <f>ROUND(SUM(S11:S16),5)</f>
        <v>438.5</v>
      </c>
      <c r="T17" s="5"/>
      <c r="U17" s="7">
        <f>U16</f>
        <v>438.5</v>
      </c>
    </row>
    <row r="18" spans="1:21" x14ac:dyDescent="0.25">
      <c r="A18" s="2"/>
      <c r="B18" s="2" t="s">
        <v>15</v>
      </c>
      <c r="C18" s="2"/>
      <c r="D18" s="2"/>
      <c r="E18" s="2"/>
      <c r="F18" s="2"/>
      <c r="G18" s="3"/>
      <c r="H18" s="2"/>
      <c r="I18" s="2"/>
      <c r="J18" s="2"/>
      <c r="K18" s="2"/>
      <c r="L18" s="2"/>
      <c r="M18" s="2"/>
      <c r="N18" s="2"/>
      <c r="O18" s="13"/>
      <c r="P18" s="2"/>
      <c r="Q18" s="2"/>
      <c r="R18" s="2"/>
      <c r="S18" s="4"/>
      <c r="T18" s="2"/>
      <c r="U18" s="4"/>
    </row>
    <row r="19" spans="1:21" x14ac:dyDescent="0.25">
      <c r="A19" s="5"/>
      <c r="B19" s="5"/>
      <c r="C19" s="5"/>
      <c r="D19" s="5"/>
      <c r="E19" s="5" t="s">
        <v>134</v>
      </c>
      <c r="F19" s="5"/>
      <c r="G19" s="6">
        <v>43213</v>
      </c>
      <c r="H19" s="5"/>
      <c r="I19" s="5" t="s">
        <v>142</v>
      </c>
      <c r="J19" s="5"/>
      <c r="K19" s="5" t="s">
        <v>336</v>
      </c>
      <c r="L19" s="5"/>
      <c r="M19" s="5" t="s">
        <v>482</v>
      </c>
      <c r="N19" s="5"/>
      <c r="O19" s="14"/>
      <c r="P19" s="5"/>
      <c r="Q19" s="5" t="s">
        <v>551</v>
      </c>
      <c r="R19" s="5"/>
      <c r="S19" s="7">
        <v>41.86</v>
      </c>
      <c r="T19" s="5"/>
      <c r="U19" s="7">
        <f>ROUND(U18+S19,5)</f>
        <v>41.86</v>
      </c>
    </row>
    <row r="20" spans="1:21" ht="15.75" thickBot="1" x14ac:dyDescent="0.3">
      <c r="A20" s="5"/>
      <c r="B20" s="5"/>
      <c r="C20" s="5"/>
      <c r="D20" s="5"/>
      <c r="E20" s="5" t="s">
        <v>134</v>
      </c>
      <c r="F20" s="5"/>
      <c r="G20" s="6">
        <v>43229</v>
      </c>
      <c r="H20" s="5"/>
      <c r="I20" s="5" t="s">
        <v>143</v>
      </c>
      <c r="J20" s="5"/>
      <c r="K20" s="5" t="s">
        <v>337</v>
      </c>
      <c r="L20" s="5"/>
      <c r="M20" s="5" t="s">
        <v>482</v>
      </c>
      <c r="N20" s="5"/>
      <c r="O20" s="14"/>
      <c r="P20" s="5"/>
      <c r="Q20" s="5" t="s">
        <v>551</v>
      </c>
      <c r="R20" s="5"/>
      <c r="S20" s="8">
        <v>484.13</v>
      </c>
      <c r="T20" s="5"/>
      <c r="U20" s="8">
        <f>ROUND(U19+S20,5)</f>
        <v>525.99</v>
      </c>
    </row>
    <row r="21" spans="1:21" x14ac:dyDescent="0.25">
      <c r="A21" s="5"/>
      <c r="B21" s="5" t="s">
        <v>16</v>
      </c>
      <c r="C21" s="5"/>
      <c r="D21" s="5"/>
      <c r="E21" s="5"/>
      <c r="F21" s="5"/>
      <c r="G21" s="6"/>
      <c r="H21" s="5"/>
      <c r="I21" s="5"/>
      <c r="J21" s="5"/>
      <c r="K21" s="5"/>
      <c r="L21" s="5"/>
      <c r="M21" s="5"/>
      <c r="N21" s="5"/>
      <c r="O21" s="15"/>
      <c r="P21" s="5"/>
      <c r="Q21" s="5"/>
      <c r="R21" s="5"/>
      <c r="S21" s="7">
        <f>ROUND(SUM(S18:S20),5)</f>
        <v>525.99</v>
      </c>
      <c r="T21" s="5"/>
      <c r="U21" s="7">
        <f>U20</f>
        <v>525.99</v>
      </c>
    </row>
    <row r="22" spans="1:21" x14ac:dyDescent="0.25">
      <c r="A22" s="2"/>
      <c r="B22" s="2" t="s">
        <v>17</v>
      </c>
      <c r="C22" s="2"/>
      <c r="D22" s="2"/>
      <c r="E22" s="2"/>
      <c r="F22" s="2"/>
      <c r="G22" s="3"/>
      <c r="H22" s="2"/>
      <c r="I22" s="2"/>
      <c r="J22" s="2"/>
      <c r="K22" s="2"/>
      <c r="L22" s="2"/>
      <c r="M22" s="2"/>
      <c r="N22" s="2"/>
      <c r="O22" s="13"/>
      <c r="P22" s="2"/>
      <c r="Q22" s="2"/>
      <c r="R22" s="2"/>
      <c r="S22" s="4"/>
      <c r="T22" s="2"/>
      <c r="U22" s="4"/>
    </row>
    <row r="23" spans="1:21" x14ac:dyDescent="0.25">
      <c r="A23" s="5"/>
      <c r="B23" s="5"/>
      <c r="C23" s="5"/>
      <c r="D23" s="5"/>
      <c r="E23" s="5" t="s">
        <v>134</v>
      </c>
      <c r="F23" s="5"/>
      <c r="G23" s="6">
        <v>43242</v>
      </c>
      <c r="H23" s="5"/>
      <c r="I23" s="5" t="s">
        <v>144</v>
      </c>
      <c r="J23" s="5"/>
      <c r="K23" s="5" t="s">
        <v>338</v>
      </c>
      <c r="L23" s="5"/>
      <c r="M23" s="5" t="s">
        <v>483</v>
      </c>
      <c r="N23" s="5"/>
      <c r="O23" s="14"/>
      <c r="P23" s="5"/>
      <c r="Q23" s="5" t="s">
        <v>551</v>
      </c>
      <c r="R23" s="5"/>
      <c r="S23" s="7">
        <v>25</v>
      </c>
      <c r="T23" s="5"/>
      <c r="U23" s="7">
        <f>ROUND(U22+S23,5)</f>
        <v>25</v>
      </c>
    </row>
    <row r="24" spans="1:21" ht="15.75" thickBot="1" x14ac:dyDescent="0.3">
      <c r="A24" s="5"/>
      <c r="B24" s="5"/>
      <c r="C24" s="5"/>
      <c r="D24" s="5"/>
      <c r="E24" s="5" t="s">
        <v>134</v>
      </c>
      <c r="F24" s="5"/>
      <c r="G24" s="6">
        <v>43333</v>
      </c>
      <c r="H24" s="5"/>
      <c r="I24" s="5" t="s">
        <v>145</v>
      </c>
      <c r="J24" s="5"/>
      <c r="K24" s="5" t="s">
        <v>339</v>
      </c>
      <c r="L24" s="5"/>
      <c r="M24" s="5" t="s">
        <v>483</v>
      </c>
      <c r="N24" s="5"/>
      <c r="O24" s="14"/>
      <c r="P24" s="5"/>
      <c r="Q24" s="5" t="s">
        <v>552</v>
      </c>
      <c r="R24" s="5"/>
      <c r="S24" s="8">
        <v>25</v>
      </c>
      <c r="T24" s="5"/>
      <c r="U24" s="8">
        <f>ROUND(U23+S24,5)</f>
        <v>50</v>
      </c>
    </row>
    <row r="25" spans="1:21" x14ac:dyDescent="0.25">
      <c r="A25" s="5"/>
      <c r="B25" s="5" t="s">
        <v>18</v>
      </c>
      <c r="C25" s="5"/>
      <c r="D25" s="5"/>
      <c r="E25" s="5"/>
      <c r="F25" s="5"/>
      <c r="G25" s="6"/>
      <c r="H25" s="5"/>
      <c r="I25" s="5"/>
      <c r="J25" s="5"/>
      <c r="K25" s="5"/>
      <c r="L25" s="5"/>
      <c r="M25" s="5"/>
      <c r="N25" s="5"/>
      <c r="O25" s="15"/>
      <c r="P25" s="5"/>
      <c r="Q25" s="5"/>
      <c r="R25" s="5"/>
      <c r="S25" s="7">
        <f>ROUND(SUM(S22:S24),5)</f>
        <v>50</v>
      </c>
      <c r="T25" s="5"/>
      <c r="U25" s="7">
        <f>U24</f>
        <v>50</v>
      </c>
    </row>
    <row r="26" spans="1:21" x14ac:dyDescent="0.25">
      <c r="A26" s="2"/>
      <c r="B26" s="2" t="s">
        <v>19</v>
      </c>
      <c r="C26" s="2"/>
      <c r="D26" s="2"/>
      <c r="E26" s="2"/>
      <c r="F26" s="2"/>
      <c r="G26" s="3"/>
      <c r="H26" s="2"/>
      <c r="I26" s="2"/>
      <c r="J26" s="2"/>
      <c r="K26" s="2"/>
      <c r="L26" s="2"/>
      <c r="M26" s="2"/>
      <c r="N26" s="2"/>
      <c r="O26" s="13"/>
      <c r="P26" s="2"/>
      <c r="Q26" s="2"/>
      <c r="R26" s="2"/>
      <c r="S26" s="4"/>
      <c r="T26" s="2"/>
      <c r="U26" s="4"/>
    </row>
    <row r="27" spans="1:21" ht="15.75" thickBot="1" x14ac:dyDescent="0.3">
      <c r="A27" s="1"/>
      <c r="B27" s="1"/>
      <c r="C27" s="5"/>
      <c r="D27" s="5"/>
      <c r="E27" s="5" t="s">
        <v>134</v>
      </c>
      <c r="F27" s="5"/>
      <c r="G27" s="6">
        <v>43388</v>
      </c>
      <c r="H27" s="5"/>
      <c r="I27" s="5" t="s">
        <v>146</v>
      </c>
      <c r="J27" s="5"/>
      <c r="K27" s="5" t="s">
        <v>340</v>
      </c>
      <c r="L27" s="5"/>
      <c r="M27" s="5" t="s">
        <v>484</v>
      </c>
      <c r="N27" s="5"/>
      <c r="O27" s="14"/>
      <c r="P27" s="5"/>
      <c r="Q27" s="5" t="s">
        <v>551</v>
      </c>
      <c r="R27" s="5"/>
      <c r="S27" s="8">
        <v>5532.52</v>
      </c>
      <c r="T27" s="5"/>
      <c r="U27" s="8">
        <f>ROUND(U26+S27,5)</f>
        <v>5532.52</v>
      </c>
    </row>
    <row r="28" spans="1:21" x14ac:dyDescent="0.25">
      <c r="A28" s="5"/>
      <c r="B28" s="5" t="s">
        <v>20</v>
      </c>
      <c r="C28" s="5"/>
      <c r="D28" s="5"/>
      <c r="E28" s="5"/>
      <c r="F28" s="5"/>
      <c r="G28" s="6"/>
      <c r="H28" s="5"/>
      <c r="I28" s="5"/>
      <c r="J28" s="5"/>
      <c r="K28" s="5"/>
      <c r="L28" s="5"/>
      <c r="M28" s="5"/>
      <c r="N28" s="5"/>
      <c r="O28" s="15"/>
      <c r="P28" s="5"/>
      <c r="Q28" s="5"/>
      <c r="R28" s="5"/>
      <c r="S28" s="7">
        <f>ROUND(SUM(S26:S27),5)</f>
        <v>5532.52</v>
      </c>
      <c r="T28" s="5"/>
      <c r="U28" s="7">
        <f>U27</f>
        <v>5532.52</v>
      </c>
    </row>
    <row r="29" spans="1:21" x14ac:dyDescent="0.25">
      <c r="A29" s="2"/>
      <c r="B29" s="2" t="s">
        <v>21</v>
      </c>
      <c r="C29" s="2"/>
      <c r="D29" s="2"/>
      <c r="E29" s="2"/>
      <c r="F29" s="2"/>
      <c r="G29" s="3"/>
      <c r="H29" s="2"/>
      <c r="I29" s="2"/>
      <c r="J29" s="2"/>
      <c r="K29" s="2"/>
      <c r="L29" s="2"/>
      <c r="M29" s="2"/>
      <c r="N29" s="2"/>
      <c r="O29" s="13"/>
      <c r="P29" s="2"/>
      <c r="Q29" s="2"/>
      <c r="R29" s="2"/>
      <c r="S29" s="4"/>
      <c r="T29" s="2"/>
      <c r="U29" s="4"/>
    </row>
    <row r="30" spans="1:21" ht="15.75" thickBot="1" x14ac:dyDescent="0.3">
      <c r="A30" s="1"/>
      <c r="B30" s="1"/>
      <c r="C30" s="5"/>
      <c r="D30" s="5"/>
      <c r="E30" s="5" t="s">
        <v>133</v>
      </c>
      <c r="F30" s="5"/>
      <c r="G30" s="6">
        <v>43074</v>
      </c>
      <c r="H30" s="5"/>
      <c r="I30" s="5"/>
      <c r="J30" s="5"/>
      <c r="K30" s="5" t="s">
        <v>341</v>
      </c>
      <c r="L30" s="5"/>
      <c r="M30" s="5" t="s">
        <v>485</v>
      </c>
      <c r="N30" s="5"/>
      <c r="O30" s="14"/>
      <c r="P30" s="5"/>
      <c r="Q30" s="5" t="s">
        <v>550</v>
      </c>
      <c r="R30" s="5"/>
      <c r="S30" s="8">
        <v>5532.52</v>
      </c>
      <c r="T30" s="5"/>
      <c r="U30" s="8">
        <f>ROUND(U29+S30,5)</f>
        <v>5532.52</v>
      </c>
    </row>
    <row r="31" spans="1:21" x14ac:dyDescent="0.25">
      <c r="A31" s="5"/>
      <c r="B31" s="5" t="s">
        <v>22</v>
      </c>
      <c r="C31" s="5"/>
      <c r="D31" s="5"/>
      <c r="E31" s="5"/>
      <c r="F31" s="5"/>
      <c r="G31" s="6"/>
      <c r="H31" s="5"/>
      <c r="I31" s="5"/>
      <c r="J31" s="5"/>
      <c r="K31" s="5"/>
      <c r="L31" s="5"/>
      <c r="M31" s="5"/>
      <c r="N31" s="5"/>
      <c r="O31" s="15"/>
      <c r="P31" s="5"/>
      <c r="Q31" s="5"/>
      <c r="R31" s="5"/>
      <c r="S31" s="7">
        <f>ROUND(SUM(S29:S30),5)</f>
        <v>5532.52</v>
      </c>
      <c r="T31" s="5"/>
      <c r="U31" s="7">
        <f>U30</f>
        <v>5532.52</v>
      </c>
    </row>
    <row r="32" spans="1:21" x14ac:dyDescent="0.25">
      <c r="A32" s="2"/>
      <c r="B32" s="2" t="s">
        <v>23</v>
      </c>
      <c r="C32" s="2"/>
      <c r="D32" s="2"/>
      <c r="E32" s="2"/>
      <c r="F32" s="2"/>
      <c r="G32" s="3"/>
      <c r="H32" s="2"/>
      <c r="I32" s="2"/>
      <c r="J32" s="2"/>
      <c r="K32" s="2"/>
      <c r="L32" s="2"/>
      <c r="M32" s="2"/>
      <c r="N32" s="2"/>
      <c r="O32" s="13"/>
      <c r="P32" s="2"/>
      <c r="Q32" s="2"/>
      <c r="R32" s="2"/>
      <c r="S32" s="4"/>
      <c r="T32" s="2"/>
      <c r="U32" s="4"/>
    </row>
    <row r="33" spans="1:21" x14ac:dyDescent="0.25">
      <c r="A33" s="5"/>
      <c r="B33" s="5"/>
      <c r="C33" s="5"/>
      <c r="D33" s="5"/>
      <c r="E33" s="5" t="s">
        <v>133</v>
      </c>
      <c r="F33" s="5"/>
      <c r="G33" s="6">
        <v>43151</v>
      </c>
      <c r="H33" s="5"/>
      <c r="I33" s="5"/>
      <c r="J33" s="5"/>
      <c r="K33" s="5" t="s">
        <v>342</v>
      </c>
      <c r="L33" s="5"/>
      <c r="M33" s="5" t="s">
        <v>486</v>
      </c>
      <c r="N33" s="5"/>
      <c r="O33" s="14"/>
      <c r="P33" s="5"/>
      <c r="Q33" s="5" t="s">
        <v>550</v>
      </c>
      <c r="R33" s="5"/>
      <c r="S33" s="7">
        <v>11.4</v>
      </c>
      <c r="T33" s="5"/>
      <c r="U33" s="7">
        <f>ROUND(U32+S33,5)</f>
        <v>11.4</v>
      </c>
    </row>
    <row r="34" spans="1:21" ht="15.75" thickBot="1" x14ac:dyDescent="0.3">
      <c r="A34" s="5"/>
      <c r="B34" s="5"/>
      <c r="C34" s="5"/>
      <c r="D34" s="5"/>
      <c r="E34" s="5" t="s">
        <v>134</v>
      </c>
      <c r="F34" s="5"/>
      <c r="G34" s="6">
        <v>43164</v>
      </c>
      <c r="H34" s="5"/>
      <c r="I34" s="5" t="s">
        <v>147</v>
      </c>
      <c r="J34" s="5"/>
      <c r="K34" s="5" t="s">
        <v>343</v>
      </c>
      <c r="L34" s="5"/>
      <c r="M34" s="5" t="s">
        <v>486</v>
      </c>
      <c r="N34" s="5"/>
      <c r="O34" s="14"/>
      <c r="P34" s="5"/>
      <c r="Q34" s="5" t="s">
        <v>551</v>
      </c>
      <c r="R34" s="5"/>
      <c r="S34" s="8">
        <v>125.4</v>
      </c>
      <c r="T34" s="5"/>
      <c r="U34" s="8">
        <f>ROUND(U33+S34,5)</f>
        <v>136.80000000000001</v>
      </c>
    </row>
    <row r="35" spans="1:21" x14ac:dyDescent="0.25">
      <c r="A35" s="5"/>
      <c r="B35" s="5" t="s">
        <v>24</v>
      </c>
      <c r="C35" s="5"/>
      <c r="D35" s="5"/>
      <c r="E35" s="5"/>
      <c r="F35" s="5"/>
      <c r="G35" s="6"/>
      <c r="H35" s="5"/>
      <c r="I35" s="5"/>
      <c r="J35" s="5"/>
      <c r="K35" s="5"/>
      <c r="L35" s="5"/>
      <c r="M35" s="5"/>
      <c r="N35" s="5"/>
      <c r="O35" s="15"/>
      <c r="P35" s="5"/>
      <c r="Q35" s="5"/>
      <c r="R35" s="5"/>
      <c r="S35" s="7">
        <f>ROUND(SUM(S32:S34),5)</f>
        <v>136.80000000000001</v>
      </c>
      <c r="T35" s="5"/>
      <c r="U35" s="7">
        <f>U34</f>
        <v>136.80000000000001</v>
      </c>
    </row>
    <row r="36" spans="1:21" x14ac:dyDescent="0.25">
      <c r="A36" s="2"/>
      <c r="B36" s="2" t="s">
        <v>25</v>
      </c>
      <c r="C36" s="2"/>
      <c r="D36" s="2"/>
      <c r="E36" s="2"/>
      <c r="F36" s="2"/>
      <c r="G36" s="3"/>
      <c r="H36" s="2"/>
      <c r="I36" s="2"/>
      <c r="J36" s="2"/>
      <c r="K36" s="2"/>
      <c r="L36" s="2"/>
      <c r="M36" s="2"/>
      <c r="N36" s="2"/>
      <c r="O36" s="13"/>
      <c r="P36" s="2"/>
      <c r="Q36" s="2"/>
      <c r="R36" s="2"/>
      <c r="S36" s="4"/>
      <c r="T36" s="2"/>
      <c r="U36" s="4"/>
    </row>
    <row r="37" spans="1:21" x14ac:dyDescent="0.25">
      <c r="A37" s="5"/>
      <c r="B37" s="5"/>
      <c r="C37" s="5"/>
      <c r="D37" s="5"/>
      <c r="E37" s="5" t="s">
        <v>133</v>
      </c>
      <c r="F37" s="5"/>
      <c r="G37" s="6">
        <v>43087</v>
      </c>
      <c r="H37" s="5"/>
      <c r="I37" s="5"/>
      <c r="J37" s="5"/>
      <c r="K37" s="5"/>
      <c r="L37" s="5"/>
      <c r="M37" s="5" t="s">
        <v>487</v>
      </c>
      <c r="N37" s="5"/>
      <c r="O37" s="14"/>
      <c r="P37" s="5"/>
      <c r="Q37" s="5" t="s">
        <v>550</v>
      </c>
      <c r="R37" s="5"/>
      <c r="S37" s="7">
        <v>45.54</v>
      </c>
      <c r="T37" s="5"/>
      <c r="U37" s="7">
        <f t="shared" ref="U37:U48" si="0">ROUND(U36+S37,5)</f>
        <v>45.54</v>
      </c>
    </row>
    <row r="38" spans="1:21" x14ac:dyDescent="0.25">
      <c r="A38" s="5"/>
      <c r="B38" s="5"/>
      <c r="C38" s="5"/>
      <c r="D38" s="5"/>
      <c r="E38" s="5" t="s">
        <v>133</v>
      </c>
      <c r="F38" s="5"/>
      <c r="G38" s="6">
        <v>43087</v>
      </c>
      <c r="H38" s="5"/>
      <c r="I38" s="5"/>
      <c r="J38" s="5"/>
      <c r="K38" s="5"/>
      <c r="L38" s="5"/>
      <c r="M38" s="5" t="s">
        <v>487</v>
      </c>
      <c r="N38" s="5"/>
      <c r="O38" s="14"/>
      <c r="P38" s="5"/>
      <c r="Q38" s="5" t="s">
        <v>550</v>
      </c>
      <c r="R38" s="5"/>
      <c r="S38" s="7">
        <v>0</v>
      </c>
      <c r="T38" s="5"/>
      <c r="U38" s="7">
        <f t="shared" si="0"/>
        <v>45.54</v>
      </c>
    </row>
    <row r="39" spans="1:21" x14ac:dyDescent="0.25">
      <c r="A39" s="5"/>
      <c r="B39" s="5"/>
      <c r="C39" s="5"/>
      <c r="D39" s="5"/>
      <c r="E39" s="5" t="s">
        <v>133</v>
      </c>
      <c r="F39" s="5"/>
      <c r="G39" s="6">
        <v>43157</v>
      </c>
      <c r="H39" s="5"/>
      <c r="I39" s="5"/>
      <c r="J39" s="5"/>
      <c r="K39" s="5"/>
      <c r="L39" s="5"/>
      <c r="M39" s="5" t="s">
        <v>25</v>
      </c>
      <c r="N39" s="5"/>
      <c r="O39" s="14"/>
      <c r="P39" s="5"/>
      <c r="Q39" s="5" t="s">
        <v>550</v>
      </c>
      <c r="R39" s="5"/>
      <c r="S39" s="7">
        <v>0</v>
      </c>
      <c r="T39" s="5"/>
      <c r="U39" s="7">
        <f t="shared" si="0"/>
        <v>45.54</v>
      </c>
    </row>
    <row r="40" spans="1:21" x14ac:dyDescent="0.25">
      <c r="A40" s="5"/>
      <c r="B40" s="5"/>
      <c r="C40" s="5"/>
      <c r="D40" s="5"/>
      <c r="E40" s="5" t="s">
        <v>133</v>
      </c>
      <c r="F40" s="5"/>
      <c r="G40" s="6">
        <v>43157</v>
      </c>
      <c r="H40" s="5"/>
      <c r="I40" s="5"/>
      <c r="J40" s="5"/>
      <c r="K40" s="5"/>
      <c r="L40" s="5"/>
      <c r="M40" s="5" t="s">
        <v>487</v>
      </c>
      <c r="N40" s="5"/>
      <c r="O40" s="14"/>
      <c r="P40" s="5"/>
      <c r="Q40" s="5" t="s">
        <v>550</v>
      </c>
      <c r="R40" s="5"/>
      <c r="S40" s="7">
        <v>44.26</v>
      </c>
      <c r="T40" s="5"/>
      <c r="U40" s="7">
        <f t="shared" si="0"/>
        <v>89.8</v>
      </c>
    </row>
    <row r="41" spans="1:21" x14ac:dyDescent="0.25">
      <c r="A41" s="5"/>
      <c r="B41" s="5"/>
      <c r="C41" s="5"/>
      <c r="D41" s="5"/>
      <c r="E41" s="5" t="s">
        <v>134</v>
      </c>
      <c r="F41" s="5"/>
      <c r="G41" s="6">
        <v>43178</v>
      </c>
      <c r="H41" s="5"/>
      <c r="I41" s="5" t="s">
        <v>148</v>
      </c>
      <c r="J41" s="5"/>
      <c r="K41" s="5"/>
      <c r="L41" s="5"/>
      <c r="M41" s="5" t="s">
        <v>487</v>
      </c>
      <c r="N41" s="5"/>
      <c r="O41" s="14"/>
      <c r="P41" s="5"/>
      <c r="Q41" s="5" t="s">
        <v>551</v>
      </c>
      <c r="R41" s="5"/>
      <c r="S41" s="7">
        <v>42.88</v>
      </c>
      <c r="T41" s="5"/>
      <c r="U41" s="7">
        <f t="shared" si="0"/>
        <v>132.68</v>
      </c>
    </row>
    <row r="42" spans="1:21" x14ac:dyDescent="0.25">
      <c r="A42" s="5"/>
      <c r="B42" s="5"/>
      <c r="C42" s="5"/>
      <c r="D42" s="5"/>
      <c r="E42" s="5" t="s">
        <v>134</v>
      </c>
      <c r="F42" s="5"/>
      <c r="G42" s="6">
        <v>43178</v>
      </c>
      <c r="H42" s="5"/>
      <c r="I42" s="5" t="s">
        <v>148</v>
      </c>
      <c r="J42" s="5"/>
      <c r="K42" s="5"/>
      <c r="L42" s="5"/>
      <c r="M42" s="5" t="s">
        <v>487</v>
      </c>
      <c r="N42" s="5"/>
      <c r="O42" s="14"/>
      <c r="P42" s="5"/>
      <c r="Q42" s="5" t="s">
        <v>551</v>
      </c>
      <c r="R42" s="5"/>
      <c r="S42" s="7">
        <v>0</v>
      </c>
      <c r="T42" s="5"/>
      <c r="U42" s="7">
        <f t="shared" si="0"/>
        <v>132.68</v>
      </c>
    </row>
    <row r="43" spans="1:21" x14ac:dyDescent="0.25">
      <c r="A43" s="5"/>
      <c r="B43" s="5"/>
      <c r="C43" s="5"/>
      <c r="D43" s="5"/>
      <c r="E43" s="5" t="s">
        <v>134</v>
      </c>
      <c r="F43" s="5"/>
      <c r="G43" s="6">
        <v>43213</v>
      </c>
      <c r="H43" s="5"/>
      <c r="I43" s="5" t="s">
        <v>149</v>
      </c>
      <c r="J43" s="5"/>
      <c r="K43" s="5"/>
      <c r="L43" s="5"/>
      <c r="M43" s="5" t="s">
        <v>487</v>
      </c>
      <c r="N43" s="5"/>
      <c r="O43" s="14"/>
      <c r="P43" s="5"/>
      <c r="Q43" s="5" t="s">
        <v>551</v>
      </c>
      <c r="R43" s="5"/>
      <c r="S43" s="7">
        <v>47.33</v>
      </c>
      <c r="T43" s="5"/>
      <c r="U43" s="7">
        <f t="shared" si="0"/>
        <v>180.01</v>
      </c>
    </row>
    <row r="44" spans="1:21" x14ac:dyDescent="0.25">
      <c r="A44" s="5"/>
      <c r="B44" s="5"/>
      <c r="C44" s="5"/>
      <c r="D44" s="5"/>
      <c r="E44" s="5" t="s">
        <v>134</v>
      </c>
      <c r="F44" s="5"/>
      <c r="G44" s="6">
        <v>43213</v>
      </c>
      <c r="H44" s="5"/>
      <c r="I44" s="5" t="s">
        <v>149</v>
      </c>
      <c r="J44" s="5"/>
      <c r="K44" s="5"/>
      <c r="L44" s="5"/>
      <c r="M44" s="5" t="s">
        <v>487</v>
      </c>
      <c r="N44" s="5"/>
      <c r="O44" s="14"/>
      <c r="P44" s="5"/>
      <c r="Q44" s="5" t="s">
        <v>551</v>
      </c>
      <c r="R44" s="5"/>
      <c r="S44" s="7">
        <v>0</v>
      </c>
      <c r="T44" s="5"/>
      <c r="U44" s="7">
        <f t="shared" si="0"/>
        <v>180.01</v>
      </c>
    </row>
    <row r="45" spans="1:21" x14ac:dyDescent="0.25">
      <c r="A45" s="5"/>
      <c r="B45" s="5"/>
      <c r="C45" s="5"/>
      <c r="D45" s="5"/>
      <c r="E45" s="5" t="s">
        <v>134</v>
      </c>
      <c r="F45" s="5"/>
      <c r="G45" s="6">
        <v>43304</v>
      </c>
      <c r="H45" s="5"/>
      <c r="I45" s="5" t="s">
        <v>150</v>
      </c>
      <c r="J45" s="5"/>
      <c r="K45" s="5" t="s">
        <v>344</v>
      </c>
      <c r="L45" s="5"/>
      <c r="M45" s="5" t="s">
        <v>25</v>
      </c>
      <c r="N45" s="5"/>
      <c r="O45" s="14"/>
      <c r="P45" s="5"/>
      <c r="Q45" s="5" t="s">
        <v>551</v>
      </c>
      <c r="R45" s="5"/>
      <c r="S45" s="7">
        <v>42.67</v>
      </c>
      <c r="T45" s="5"/>
      <c r="U45" s="7">
        <f t="shared" si="0"/>
        <v>222.68</v>
      </c>
    </row>
    <row r="46" spans="1:21" x14ac:dyDescent="0.25">
      <c r="A46" s="5"/>
      <c r="B46" s="5"/>
      <c r="C46" s="5"/>
      <c r="D46" s="5"/>
      <c r="E46" s="5" t="s">
        <v>134</v>
      </c>
      <c r="F46" s="5"/>
      <c r="G46" s="6">
        <v>43304</v>
      </c>
      <c r="H46" s="5"/>
      <c r="I46" s="5" t="s">
        <v>150</v>
      </c>
      <c r="J46" s="5"/>
      <c r="K46" s="5"/>
      <c r="L46" s="5"/>
      <c r="M46" s="5" t="s">
        <v>487</v>
      </c>
      <c r="N46" s="5"/>
      <c r="O46" s="14"/>
      <c r="P46" s="5"/>
      <c r="Q46" s="5" t="s">
        <v>551</v>
      </c>
      <c r="R46" s="5"/>
      <c r="S46" s="7">
        <v>0</v>
      </c>
      <c r="T46" s="5"/>
      <c r="U46" s="7">
        <f t="shared" si="0"/>
        <v>222.68</v>
      </c>
    </row>
    <row r="47" spans="1:21" x14ac:dyDescent="0.25">
      <c r="A47" s="5"/>
      <c r="B47" s="5"/>
      <c r="C47" s="5"/>
      <c r="D47" s="5"/>
      <c r="E47" s="5" t="s">
        <v>134</v>
      </c>
      <c r="F47" s="5"/>
      <c r="G47" s="6">
        <v>43367</v>
      </c>
      <c r="H47" s="5"/>
      <c r="I47" s="5" t="s">
        <v>151</v>
      </c>
      <c r="J47" s="5"/>
      <c r="K47" s="5"/>
      <c r="L47" s="5"/>
      <c r="M47" s="5" t="s">
        <v>25</v>
      </c>
      <c r="N47" s="5"/>
      <c r="O47" s="14"/>
      <c r="P47" s="5"/>
      <c r="Q47" s="5" t="s">
        <v>551</v>
      </c>
      <c r="R47" s="5"/>
      <c r="S47" s="7">
        <v>43</v>
      </c>
      <c r="T47" s="5"/>
      <c r="U47" s="7">
        <f t="shared" si="0"/>
        <v>265.68</v>
      </c>
    </row>
    <row r="48" spans="1:21" ht="15.75" thickBot="1" x14ac:dyDescent="0.3">
      <c r="A48" s="5"/>
      <c r="B48" s="5"/>
      <c r="C48" s="5"/>
      <c r="D48" s="5"/>
      <c r="E48" s="5" t="s">
        <v>134</v>
      </c>
      <c r="F48" s="5"/>
      <c r="G48" s="6">
        <v>43367</v>
      </c>
      <c r="H48" s="5"/>
      <c r="I48" s="5" t="s">
        <v>151</v>
      </c>
      <c r="J48" s="5"/>
      <c r="K48" s="5"/>
      <c r="L48" s="5"/>
      <c r="M48" s="5" t="s">
        <v>487</v>
      </c>
      <c r="N48" s="5"/>
      <c r="O48" s="14"/>
      <c r="P48" s="5"/>
      <c r="Q48" s="5" t="s">
        <v>551</v>
      </c>
      <c r="R48" s="5"/>
      <c r="S48" s="8">
        <v>0</v>
      </c>
      <c r="T48" s="5"/>
      <c r="U48" s="8">
        <f t="shared" si="0"/>
        <v>265.68</v>
      </c>
    </row>
    <row r="49" spans="1:21" x14ac:dyDescent="0.25">
      <c r="A49" s="5"/>
      <c r="B49" s="5" t="s">
        <v>26</v>
      </c>
      <c r="C49" s="5"/>
      <c r="D49" s="5"/>
      <c r="E49" s="5"/>
      <c r="F49" s="5"/>
      <c r="G49" s="6"/>
      <c r="H49" s="5"/>
      <c r="I49" s="5"/>
      <c r="J49" s="5"/>
      <c r="K49" s="5"/>
      <c r="L49" s="5"/>
      <c r="M49" s="5"/>
      <c r="N49" s="5"/>
      <c r="O49" s="15"/>
      <c r="P49" s="5"/>
      <c r="Q49" s="5"/>
      <c r="R49" s="5"/>
      <c r="S49" s="7">
        <f>ROUND(SUM(S36:S48),5)</f>
        <v>265.68</v>
      </c>
      <c r="T49" s="5"/>
      <c r="U49" s="7">
        <f>U48</f>
        <v>265.68</v>
      </c>
    </row>
    <row r="50" spans="1:21" x14ac:dyDescent="0.25">
      <c r="A50" s="2"/>
      <c r="B50" s="2" t="s">
        <v>27</v>
      </c>
      <c r="C50" s="2"/>
      <c r="D50" s="2"/>
      <c r="E50" s="2"/>
      <c r="F50" s="2"/>
      <c r="G50" s="3"/>
      <c r="H50" s="2"/>
      <c r="I50" s="2"/>
      <c r="J50" s="2"/>
      <c r="K50" s="2"/>
      <c r="L50" s="2"/>
      <c r="M50" s="2"/>
      <c r="N50" s="2"/>
      <c r="O50" s="13"/>
      <c r="P50" s="2"/>
      <c r="Q50" s="2"/>
      <c r="R50" s="2"/>
      <c r="S50" s="4"/>
      <c r="T50" s="2"/>
      <c r="U50" s="4"/>
    </row>
    <row r="51" spans="1:21" x14ac:dyDescent="0.25">
      <c r="A51" s="5"/>
      <c r="B51" s="5"/>
      <c r="C51" s="5"/>
      <c r="D51" s="5"/>
      <c r="E51" s="5" t="s">
        <v>133</v>
      </c>
      <c r="F51" s="5"/>
      <c r="G51" s="6">
        <v>43053</v>
      </c>
      <c r="H51" s="5"/>
      <c r="I51" s="5"/>
      <c r="J51" s="5"/>
      <c r="K51" s="5"/>
      <c r="L51" s="5"/>
      <c r="M51" s="5" t="s">
        <v>488</v>
      </c>
      <c r="N51" s="5"/>
      <c r="O51" s="14"/>
      <c r="P51" s="5"/>
      <c r="Q51" s="5" t="s">
        <v>550</v>
      </c>
      <c r="R51" s="5"/>
      <c r="S51" s="7">
        <v>281.81</v>
      </c>
      <c r="T51" s="5"/>
      <c r="U51" s="7">
        <f t="shared" ref="U51:U61" si="1">ROUND(U50+S51,5)</f>
        <v>281.81</v>
      </c>
    </row>
    <row r="52" spans="1:21" x14ac:dyDescent="0.25">
      <c r="A52" s="5"/>
      <c r="B52" s="5"/>
      <c r="C52" s="5"/>
      <c r="D52" s="5"/>
      <c r="E52" s="5" t="s">
        <v>133</v>
      </c>
      <c r="F52" s="5"/>
      <c r="G52" s="6">
        <v>43073</v>
      </c>
      <c r="H52" s="5"/>
      <c r="I52" s="5"/>
      <c r="J52" s="5"/>
      <c r="K52" s="5" t="s">
        <v>345</v>
      </c>
      <c r="L52" s="5"/>
      <c r="M52" s="5" t="s">
        <v>488</v>
      </c>
      <c r="N52" s="5"/>
      <c r="O52" s="14"/>
      <c r="P52" s="5"/>
      <c r="Q52" s="5" t="s">
        <v>550</v>
      </c>
      <c r="R52" s="5"/>
      <c r="S52" s="7">
        <v>281.81</v>
      </c>
      <c r="T52" s="5"/>
      <c r="U52" s="7">
        <f t="shared" si="1"/>
        <v>563.62</v>
      </c>
    </row>
    <row r="53" spans="1:21" x14ac:dyDescent="0.25">
      <c r="A53" s="5"/>
      <c r="B53" s="5"/>
      <c r="C53" s="5"/>
      <c r="D53" s="5"/>
      <c r="E53" s="5" t="s">
        <v>133</v>
      </c>
      <c r="F53" s="5"/>
      <c r="G53" s="6">
        <v>43108</v>
      </c>
      <c r="H53" s="5"/>
      <c r="I53" s="5" t="s">
        <v>152</v>
      </c>
      <c r="J53" s="5"/>
      <c r="K53" s="5"/>
      <c r="L53" s="5"/>
      <c r="M53" s="5" t="s">
        <v>488</v>
      </c>
      <c r="N53" s="5"/>
      <c r="O53" s="14"/>
      <c r="P53" s="5"/>
      <c r="Q53" s="5" t="s">
        <v>550</v>
      </c>
      <c r="R53" s="5"/>
      <c r="S53" s="7">
        <v>281.81</v>
      </c>
      <c r="T53" s="5"/>
      <c r="U53" s="7">
        <f t="shared" si="1"/>
        <v>845.43</v>
      </c>
    </row>
    <row r="54" spans="1:21" x14ac:dyDescent="0.25">
      <c r="A54" s="5"/>
      <c r="B54" s="5"/>
      <c r="C54" s="5"/>
      <c r="D54" s="5"/>
      <c r="E54" s="5" t="s">
        <v>133</v>
      </c>
      <c r="F54" s="5"/>
      <c r="G54" s="6">
        <v>43136</v>
      </c>
      <c r="H54" s="5"/>
      <c r="I54" s="5"/>
      <c r="J54" s="5"/>
      <c r="K54" s="5"/>
      <c r="L54" s="5"/>
      <c r="M54" s="5" t="s">
        <v>488</v>
      </c>
      <c r="N54" s="5"/>
      <c r="O54" s="14"/>
      <c r="P54" s="5"/>
      <c r="Q54" s="5" t="s">
        <v>550</v>
      </c>
      <c r="R54" s="5"/>
      <c r="S54" s="7">
        <v>281.81</v>
      </c>
      <c r="T54" s="5"/>
      <c r="U54" s="7">
        <f t="shared" si="1"/>
        <v>1127.24</v>
      </c>
    </row>
    <row r="55" spans="1:21" x14ac:dyDescent="0.25">
      <c r="A55" s="5"/>
      <c r="B55" s="5"/>
      <c r="C55" s="5"/>
      <c r="D55" s="5"/>
      <c r="E55" s="5" t="s">
        <v>134</v>
      </c>
      <c r="F55" s="5"/>
      <c r="G55" s="6">
        <v>43164</v>
      </c>
      <c r="H55" s="5"/>
      <c r="I55" s="5" t="s">
        <v>153</v>
      </c>
      <c r="J55" s="5"/>
      <c r="K55" s="5"/>
      <c r="L55" s="5"/>
      <c r="M55" s="5" t="s">
        <v>488</v>
      </c>
      <c r="N55" s="5"/>
      <c r="O55" s="14"/>
      <c r="P55" s="5"/>
      <c r="Q55" s="5" t="s">
        <v>551</v>
      </c>
      <c r="R55" s="5"/>
      <c r="S55" s="7">
        <v>281.81</v>
      </c>
      <c r="T55" s="5"/>
      <c r="U55" s="7">
        <f t="shared" si="1"/>
        <v>1409.05</v>
      </c>
    </row>
    <row r="56" spans="1:21" x14ac:dyDescent="0.25">
      <c r="A56" s="5"/>
      <c r="B56" s="5"/>
      <c r="C56" s="5"/>
      <c r="D56" s="5"/>
      <c r="E56" s="5" t="s">
        <v>134</v>
      </c>
      <c r="F56" s="5"/>
      <c r="G56" s="6">
        <v>43199</v>
      </c>
      <c r="H56" s="5"/>
      <c r="I56" s="5" t="s">
        <v>154</v>
      </c>
      <c r="J56" s="5"/>
      <c r="K56" s="5"/>
      <c r="L56" s="5"/>
      <c r="M56" s="5" t="s">
        <v>488</v>
      </c>
      <c r="N56" s="5"/>
      <c r="O56" s="14"/>
      <c r="P56" s="5"/>
      <c r="Q56" s="5" t="s">
        <v>551</v>
      </c>
      <c r="R56" s="5"/>
      <c r="S56" s="7">
        <v>281.81</v>
      </c>
      <c r="T56" s="5"/>
      <c r="U56" s="7">
        <f t="shared" si="1"/>
        <v>1690.86</v>
      </c>
    </row>
    <row r="57" spans="1:21" x14ac:dyDescent="0.25">
      <c r="A57" s="5"/>
      <c r="B57" s="5"/>
      <c r="C57" s="5"/>
      <c r="D57" s="5"/>
      <c r="E57" s="5" t="s">
        <v>134</v>
      </c>
      <c r="F57" s="5"/>
      <c r="G57" s="6">
        <v>43229</v>
      </c>
      <c r="H57" s="5"/>
      <c r="I57" s="5" t="s">
        <v>155</v>
      </c>
      <c r="J57" s="5"/>
      <c r="K57" s="5"/>
      <c r="L57" s="5"/>
      <c r="M57" s="5" t="s">
        <v>488</v>
      </c>
      <c r="N57" s="5"/>
      <c r="O57" s="14"/>
      <c r="P57" s="5"/>
      <c r="Q57" s="5" t="s">
        <v>551</v>
      </c>
      <c r="R57" s="5"/>
      <c r="S57" s="7">
        <v>281.81</v>
      </c>
      <c r="T57" s="5"/>
      <c r="U57" s="7">
        <f t="shared" si="1"/>
        <v>1972.67</v>
      </c>
    </row>
    <row r="58" spans="1:21" x14ac:dyDescent="0.25">
      <c r="A58" s="5"/>
      <c r="B58" s="5"/>
      <c r="C58" s="5"/>
      <c r="D58" s="5"/>
      <c r="E58" s="5" t="s">
        <v>134</v>
      </c>
      <c r="F58" s="5"/>
      <c r="G58" s="6">
        <v>43257</v>
      </c>
      <c r="H58" s="5"/>
      <c r="I58" s="5" t="s">
        <v>156</v>
      </c>
      <c r="J58" s="5"/>
      <c r="K58" s="5" t="s">
        <v>346</v>
      </c>
      <c r="L58" s="5"/>
      <c r="M58" s="5" t="s">
        <v>488</v>
      </c>
      <c r="N58" s="5"/>
      <c r="O58" s="14"/>
      <c r="P58" s="5"/>
      <c r="Q58" s="5" t="s">
        <v>551</v>
      </c>
      <c r="R58" s="5"/>
      <c r="S58" s="7">
        <v>281.81</v>
      </c>
      <c r="T58" s="5"/>
      <c r="U58" s="7">
        <f t="shared" si="1"/>
        <v>2254.48</v>
      </c>
    </row>
    <row r="59" spans="1:21" x14ac:dyDescent="0.25">
      <c r="A59" s="5"/>
      <c r="B59" s="5"/>
      <c r="C59" s="5"/>
      <c r="D59" s="5"/>
      <c r="E59" s="5" t="s">
        <v>134</v>
      </c>
      <c r="F59" s="5"/>
      <c r="G59" s="6">
        <v>43292</v>
      </c>
      <c r="H59" s="5"/>
      <c r="I59" s="5" t="s">
        <v>157</v>
      </c>
      <c r="J59" s="5"/>
      <c r="K59" s="5" t="s">
        <v>347</v>
      </c>
      <c r="L59" s="5"/>
      <c r="M59" s="5" t="s">
        <v>488</v>
      </c>
      <c r="N59" s="5"/>
      <c r="O59" s="14"/>
      <c r="P59" s="5"/>
      <c r="Q59" s="5" t="s">
        <v>551</v>
      </c>
      <c r="R59" s="5"/>
      <c r="S59" s="7">
        <v>281.81</v>
      </c>
      <c r="T59" s="5"/>
      <c r="U59" s="7">
        <f t="shared" si="1"/>
        <v>2536.29</v>
      </c>
    </row>
    <row r="60" spans="1:21" x14ac:dyDescent="0.25">
      <c r="A60" s="5"/>
      <c r="B60" s="5"/>
      <c r="C60" s="5"/>
      <c r="D60" s="5"/>
      <c r="E60" s="5" t="s">
        <v>134</v>
      </c>
      <c r="F60" s="5"/>
      <c r="G60" s="6">
        <v>43320</v>
      </c>
      <c r="H60" s="5"/>
      <c r="I60" s="5" t="s">
        <v>158</v>
      </c>
      <c r="J60" s="5"/>
      <c r="K60" s="5" t="s">
        <v>348</v>
      </c>
      <c r="L60" s="5"/>
      <c r="M60" s="5" t="s">
        <v>488</v>
      </c>
      <c r="N60" s="5"/>
      <c r="O60" s="14"/>
      <c r="P60" s="5"/>
      <c r="Q60" s="5" t="s">
        <v>551</v>
      </c>
      <c r="R60" s="5"/>
      <c r="S60" s="7">
        <v>281.81</v>
      </c>
      <c r="T60" s="5"/>
      <c r="U60" s="7">
        <f t="shared" si="1"/>
        <v>2818.1</v>
      </c>
    </row>
    <row r="61" spans="1:21" ht="15.75" thickBot="1" x14ac:dyDescent="0.3">
      <c r="A61" s="5"/>
      <c r="B61" s="5"/>
      <c r="C61" s="5"/>
      <c r="D61" s="5"/>
      <c r="E61" s="5" t="s">
        <v>134</v>
      </c>
      <c r="F61" s="5"/>
      <c r="G61" s="6">
        <v>43354</v>
      </c>
      <c r="H61" s="5"/>
      <c r="I61" s="5" t="s">
        <v>159</v>
      </c>
      <c r="J61" s="5"/>
      <c r="K61" s="5" t="s">
        <v>349</v>
      </c>
      <c r="L61" s="5"/>
      <c r="M61" s="5" t="s">
        <v>488</v>
      </c>
      <c r="N61" s="5"/>
      <c r="O61" s="14"/>
      <c r="P61" s="5"/>
      <c r="Q61" s="5" t="s">
        <v>551</v>
      </c>
      <c r="R61" s="5"/>
      <c r="S61" s="8">
        <v>267.58</v>
      </c>
      <c r="T61" s="5"/>
      <c r="U61" s="8">
        <f t="shared" si="1"/>
        <v>3085.68</v>
      </c>
    </row>
    <row r="62" spans="1:21" x14ac:dyDescent="0.25">
      <c r="A62" s="5"/>
      <c r="B62" s="5" t="s">
        <v>28</v>
      </c>
      <c r="C62" s="5"/>
      <c r="D62" s="5"/>
      <c r="E62" s="5"/>
      <c r="F62" s="5"/>
      <c r="G62" s="6"/>
      <c r="H62" s="5"/>
      <c r="I62" s="5"/>
      <c r="J62" s="5"/>
      <c r="K62" s="5"/>
      <c r="L62" s="5"/>
      <c r="M62" s="5"/>
      <c r="N62" s="5"/>
      <c r="O62" s="15"/>
      <c r="P62" s="5"/>
      <c r="Q62" s="5"/>
      <c r="R62" s="5"/>
      <c r="S62" s="7">
        <f>ROUND(SUM(S50:S61),5)</f>
        <v>3085.68</v>
      </c>
      <c r="T62" s="5"/>
      <c r="U62" s="7">
        <f>U61</f>
        <v>3085.68</v>
      </c>
    </row>
    <row r="63" spans="1:21" x14ac:dyDescent="0.25">
      <c r="A63" s="2"/>
      <c r="B63" s="2" t="s">
        <v>29</v>
      </c>
      <c r="C63" s="2"/>
      <c r="D63" s="2"/>
      <c r="E63" s="2"/>
      <c r="F63" s="2"/>
      <c r="G63" s="3"/>
      <c r="H63" s="2"/>
      <c r="I63" s="2"/>
      <c r="J63" s="2"/>
      <c r="K63" s="2"/>
      <c r="L63" s="2"/>
      <c r="M63" s="2"/>
      <c r="N63" s="2"/>
      <c r="O63" s="13"/>
      <c r="P63" s="2"/>
      <c r="Q63" s="2"/>
      <c r="R63" s="2"/>
      <c r="S63" s="4"/>
      <c r="T63" s="2"/>
      <c r="U63" s="4"/>
    </row>
    <row r="64" spans="1:21" ht="15.75" thickBot="1" x14ac:dyDescent="0.3">
      <c r="A64" s="1"/>
      <c r="B64" s="1"/>
      <c r="C64" s="5"/>
      <c r="D64" s="5"/>
      <c r="E64" s="5" t="s">
        <v>134</v>
      </c>
      <c r="F64" s="5"/>
      <c r="G64" s="6">
        <v>43332</v>
      </c>
      <c r="H64" s="5"/>
      <c r="I64" s="5" t="s">
        <v>160</v>
      </c>
      <c r="J64" s="5"/>
      <c r="K64" s="5" t="s">
        <v>350</v>
      </c>
      <c r="L64" s="5"/>
      <c r="M64" s="5" t="s">
        <v>489</v>
      </c>
      <c r="N64" s="5"/>
      <c r="O64" s="14"/>
      <c r="P64" s="5"/>
      <c r="Q64" s="5" t="s">
        <v>551</v>
      </c>
      <c r="R64" s="5"/>
      <c r="S64" s="8">
        <v>1500</v>
      </c>
      <c r="T64" s="5"/>
      <c r="U64" s="8">
        <f>ROUND(U63+S64,5)</f>
        <v>1500</v>
      </c>
    </row>
    <row r="65" spans="1:21" x14ac:dyDescent="0.25">
      <c r="A65" s="5"/>
      <c r="B65" s="5" t="s">
        <v>30</v>
      </c>
      <c r="C65" s="5"/>
      <c r="D65" s="5"/>
      <c r="E65" s="5"/>
      <c r="F65" s="5"/>
      <c r="G65" s="6"/>
      <c r="H65" s="5"/>
      <c r="I65" s="5"/>
      <c r="J65" s="5"/>
      <c r="K65" s="5"/>
      <c r="L65" s="5"/>
      <c r="M65" s="5"/>
      <c r="N65" s="5"/>
      <c r="O65" s="15"/>
      <c r="P65" s="5"/>
      <c r="Q65" s="5"/>
      <c r="R65" s="5"/>
      <c r="S65" s="7">
        <f>ROUND(SUM(S63:S64),5)</f>
        <v>1500</v>
      </c>
      <c r="T65" s="5"/>
      <c r="U65" s="7">
        <f>U64</f>
        <v>1500</v>
      </c>
    </row>
    <row r="66" spans="1:21" x14ac:dyDescent="0.25">
      <c r="A66" s="2"/>
      <c r="B66" s="2" t="s">
        <v>31</v>
      </c>
      <c r="C66" s="2"/>
      <c r="D66" s="2"/>
      <c r="E66" s="2"/>
      <c r="F66" s="2"/>
      <c r="G66" s="3"/>
      <c r="H66" s="2"/>
      <c r="I66" s="2"/>
      <c r="J66" s="2"/>
      <c r="K66" s="2"/>
      <c r="L66" s="2"/>
      <c r="M66" s="2"/>
      <c r="N66" s="2"/>
      <c r="O66" s="13"/>
      <c r="P66" s="2"/>
      <c r="Q66" s="2"/>
      <c r="R66" s="2"/>
      <c r="S66" s="4"/>
      <c r="T66" s="2"/>
      <c r="U66" s="4"/>
    </row>
    <row r="67" spans="1:21" x14ac:dyDescent="0.25">
      <c r="A67" s="5"/>
      <c r="B67" s="5"/>
      <c r="C67" s="5"/>
      <c r="D67" s="5"/>
      <c r="E67" s="5" t="s">
        <v>135</v>
      </c>
      <c r="F67" s="5"/>
      <c r="G67" s="6">
        <v>43087</v>
      </c>
      <c r="H67" s="5"/>
      <c r="I67" s="5" t="s">
        <v>161</v>
      </c>
      <c r="J67" s="5"/>
      <c r="K67" s="5" t="s">
        <v>135</v>
      </c>
      <c r="L67" s="5"/>
      <c r="M67" s="5" t="s">
        <v>490</v>
      </c>
      <c r="N67" s="5"/>
      <c r="O67" s="14"/>
      <c r="P67" s="5"/>
      <c r="Q67" s="5" t="s">
        <v>551</v>
      </c>
      <c r="R67" s="5"/>
      <c r="S67" s="7">
        <v>-152.94999999999999</v>
      </c>
      <c r="T67" s="5"/>
      <c r="U67" s="7">
        <f t="shared" ref="U67:U79" si="2">ROUND(U66+S67,5)</f>
        <v>-152.94999999999999</v>
      </c>
    </row>
    <row r="68" spans="1:21" x14ac:dyDescent="0.25">
      <c r="A68" s="5"/>
      <c r="B68" s="5"/>
      <c r="C68" s="5"/>
      <c r="D68" s="5"/>
      <c r="E68" s="5" t="s">
        <v>135</v>
      </c>
      <c r="F68" s="5"/>
      <c r="G68" s="6">
        <v>43088</v>
      </c>
      <c r="H68" s="5"/>
      <c r="I68" s="5" t="s">
        <v>162</v>
      </c>
      <c r="J68" s="5"/>
      <c r="K68" s="5" t="s">
        <v>135</v>
      </c>
      <c r="L68" s="5"/>
      <c r="M68" s="5" t="s">
        <v>490</v>
      </c>
      <c r="N68" s="5"/>
      <c r="O68" s="14"/>
      <c r="P68" s="5"/>
      <c r="Q68" s="5" t="s">
        <v>551</v>
      </c>
      <c r="R68" s="5"/>
      <c r="S68" s="7">
        <v>-229.33</v>
      </c>
      <c r="T68" s="5"/>
      <c r="U68" s="7">
        <f t="shared" si="2"/>
        <v>-382.28</v>
      </c>
    </row>
    <row r="69" spans="1:21" x14ac:dyDescent="0.25">
      <c r="A69" s="5"/>
      <c r="B69" s="5"/>
      <c r="C69" s="5"/>
      <c r="D69" s="5"/>
      <c r="E69" s="5" t="s">
        <v>135</v>
      </c>
      <c r="F69" s="5"/>
      <c r="G69" s="6">
        <v>43123</v>
      </c>
      <c r="H69" s="5"/>
      <c r="I69" s="5" t="s">
        <v>162</v>
      </c>
      <c r="J69" s="5"/>
      <c r="K69" s="5" t="s">
        <v>351</v>
      </c>
      <c r="L69" s="5"/>
      <c r="M69" s="5" t="s">
        <v>490</v>
      </c>
      <c r="N69" s="5"/>
      <c r="O69" s="14"/>
      <c r="P69" s="5"/>
      <c r="Q69" s="5" t="s">
        <v>551</v>
      </c>
      <c r="R69" s="5"/>
      <c r="S69" s="7">
        <v>-229.33</v>
      </c>
      <c r="T69" s="5"/>
      <c r="U69" s="7">
        <f t="shared" si="2"/>
        <v>-611.61</v>
      </c>
    </row>
    <row r="70" spans="1:21" x14ac:dyDescent="0.25">
      <c r="A70" s="5"/>
      <c r="B70" s="5"/>
      <c r="C70" s="5"/>
      <c r="D70" s="5"/>
      <c r="E70" s="5" t="s">
        <v>135</v>
      </c>
      <c r="F70" s="5"/>
      <c r="G70" s="6">
        <v>43152</v>
      </c>
      <c r="H70" s="5"/>
      <c r="I70" s="5" t="s">
        <v>163</v>
      </c>
      <c r="J70" s="5"/>
      <c r="K70" s="5" t="s">
        <v>352</v>
      </c>
      <c r="L70" s="5"/>
      <c r="M70" s="5" t="s">
        <v>490</v>
      </c>
      <c r="N70" s="5"/>
      <c r="O70" s="14"/>
      <c r="P70" s="5"/>
      <c r="Q70" s="5" t="s">
        <v>551</v>
      </c>
      <c r="R70" s="5"/>
      <c r="S70" s="7">
        <v>-361.24</v>
      </c>
      <c r="T70" s="5"/>
      <c r="U70" s="7">
        <f t="shared" si="2"/>
        <v>-972.85</v>
      </c>
    </row>
    <row r="71" spans="1:21" x14ac:dyDescent="0.25">
      <c r="A71" s="5"/>
      <c r="B71" s="5"/>
      <c r="C71" s="5"/>
      <c r="D71" s="5"/>
      <c r="E71" s="5" t="s">
        <v>135</v>
      </c>
      <c r="F71" s="5"/>
      <c r="G71" s="6">
        <v>43178</v>
      </c>
      <c r="H71" s="5"/>
      <c r="I71" s="5" t="s">
        <v>164</v>
      </c>
      <c r="J71" s="5"/>
      <c r="K71" s="5" t="s">
        <v>353</v>
      </c>
      <c r="L71" s="5"/>
      <c r="M71" s="5" t="s">
        <v>490</v>
      </c>
      <c r="N71" s="5"/>
      <c r="O71" s="14"/>
      <c r="P71" s="5"/>
      <c r="Q71" s="5" t="s">
        <v>551</v>
      </c>
      <c r="R71" s="5"/>
      <c r="S71" s="7">
        <v>-299.45999999999998</v>
      </c>
      <c r="T71" s="5"/>
      <c r="U71" s="7">
        <f t="shared" si="2"/>
        <v>-1272.31</v>
      </c>
    </row>
    <row r="72" spans="1:21" x14ac:dyDescent="0.25">
      <c r="A72" s="5"/>
      <c r="B72" s="5"/>
      <c r="C72" s="5"/>
      <c r="D72" s="5"/>
      <c r="E72" s="5" t="s">
        <v>135</v>
      </c>
      <c r="F72" s="5"/>
      <c r="G72" s="6">
        <v>43213</v>
      </c>
      <c r="H72" s="5"/>
      <c r="I72" s="5" t="s">
        <v>165</v>
      </c>
      <c r="J72" s="5"/>
      <c r="K72" s="5" t="s">
        <v>354</v>
      </c>
      <c r="L72" s="5"/>
      <c r="M72" s="5" t="s">
        <v>490</v>
      </c>
      <c r="N72" s="5"/>
      <c r="O72" s="14"/>
      <c r="P72" s="5"/>
      <c r="Q72" s="5" t="s">
        <v>551</v>
      </c>
      <c r="R72" s="5"/>
      <c r="S72" s="7">
        <v>-207.97</v>
      </c>
      <c r="T72" s="5"/>
      <c r="U72" s="7">
        <f t="shared" si="2"/>
        <v>-1480.28</v>
      </c>
    </row>
    <row r="73" spans="1:21" x14ac:dyDescent="0.25">
      <c r="A73" s="5"/>
      <c r="B73" s="5"/>
      <c r="C73" s="5"/>
      <c r="D73" s="5"/>
      <c r="E73" s="5" t="s">
        <v>135</v>
      </c>
      <c r="F73" s="5"/>
      <c r="G73" s="6">
        <v>43242</v>
      </c>
      <c r="H73" s="5"/>
      <c r="I73" s="5" t="s">
        <v>166</v>
      </c>
      <c r="J73" s="5"/>
      <c r="K73" s="5" t="s">
        <v>355</v>
      </c>
      <c r="L73" s="5"/>
      <c r="M73" s="5" t="s">
        <v>490</v>
      </c>
      <c r="N73" s="5"/>
      <c r="O73" s="14"/>
      <c r="P73" s="5"/>
      <c r="Q73" s="5" t="s">
        <v>551</v>
      </c>
      <c r="R73" s="5"/>
      <c r="S73" s="7">
        <v>-141.94</v>
      </c>
      <c r="T73" s="5"/>
      <c r="U73" s="7">
        <f t="shared" si="2"/>
        <v>-1622.22</v>
      </c>
    </row>
    <row r="74" spans="1:21" x14ac:dyDescent="0.25">
      <c r="A74" s="5"/>
      <c r="B74" s="5"/>
      <c r="C74" s="5"/>
      <c r="D74" s="5"/>
      <c r="E74" s="5" t="s">
        <v>135</v>
      </c>
      <c r="F74" s="5"/>
      <c r="G74" s="6">
        <v>43270</v>
      </c>
      <c r="H74" s="5"/>
      <c r="I74" s="5" t="s">
        <v>167</v>
      </c>
      <c r="J74" s="5"/>
      <c r="K74" s="5" t="s">
        <v>356</v>
      </c>
      <c r="L74" s="5"/>
      <c r="M74" s="5" t="s">
        <v>490</v>
      </c>
      <c r="N74" s="5"/>
      <c r="O74" s="14"/>
      <c r="P74" s="5"/>
      <c r="Q74" s="5" t="s">
        <v>551</v>
      </c>
      <c r="R74" s="5"/>
      <c r="S74" s="7">
        <v>-73.5</v>
      </c>
      <c r="T74" s="5"/>
      <c r="U74" s="7">
        <f t="shared" si="2"/>
        <v>-1695.72</v>
      </c>
    </row>
    <row r="75" spans="1:21" x14ac:dyDescent="0.25">
      <c r="A75" s="5"/>
      <c r="B75" s="5"/>
      <c r="C75" s="5"/>
      <c r="D75" s="5"/>
      <c r="E75" s="5" t="s">
        <v>135</v>
      </c>
      <c r="F75" s="5"/>
      <c r="G75" s="6">
        <v>43304</v>
      </c>
      <c r="H75" s="5"/>
      <c r="I75" s="5" t="s">
        <v>168</v>
      </c>
      <c r="J75" s="5"/>
      <c r="K75" s="5" t="s">
        <v>357</v>
      </c>
      <c r="L75" s="5"/>
      <c r="M75" s="5" t="s">
        <v>490</v>
      </c>
      <c r="N75" s="5"/>
      <c r="O75" s="14"/>
      <c r="P75" s="5"/>
      <c r="Q75" s="5" t="s">
        <v>551</v>
      </c>
      <c r="R75" s="5"/>
      <c r="S75" s="7">
        <v>-48.53</v>
      </c>
      <c r="T75" s="5"/>
      <c r="U75" s="7">
        <f t="shared" si="2"/>
        <v>-1744.25</v>
      </c>
    </row>
    <row r="76" spans="1:21" x14ac:dyDescent="0.25">
      <c r="A76" s="5"/>
      <c r="B76" s="5"/>
      <c r="C76" s="5"/>
      <c r="D76" s="5"/>
      <c r="E76" s="5" t="s">
        <v>135</v>
      </c>
      <c r="F76" s="5"/>
      <c r="G76" s="6">
        <v>43328</v>
      </c>
      <c r="H76" s="5"/>
      <c r="I76" s="5" t="s">
        <v>169</v>
      </c>
      <c r="J76" s="5"/>
      <c r="K76" s="5" t="s">
        <v>358</v>
      </c>
      <c r="L76" s="5"/>
      <c r="M76" s="5" t="s">
        <v>490</v>
      </c>
      <c r="N76" s="5"/>
      <c r="O76" s="14"/>
      <c r="P76" s="5"/>
      <c r="Q76" s="5" t="s">
        <v>551</v>
      </c>
      <c r="R76" s="5"/>
      <c r="S76" s="7">
        <v>-50.72</v>
      </c>
      <c r="T76" s="5"/>
      <c r="U76" s="7">
        <f t="shared" si="2"/>
        <v>-1794.97</v>
      </c>
    </row>
    <row r="77" spans="1:21" x14ac:dyDescent="0.25">
      <c r="A77" s="5"/>
      <c r="B77" s="5"/>
      <c r="C77" s="5"/>
      <c r="D77" s="5"/>
      <c r="E77" s="5" t="s">
        <v>135</v>
      </c>
      <c r="F77" s="5"/>
      <c r="G77" s="6">
        <v>43356</v>
      </c>
      <c r="H77" s="5"/>
      <c r="I77" s="5" t="s">
        <v>170</v>
      </c>
      <c r="J77" s="5"/>
      <c r="K77" s="5" t="s">
        <v>359</v>
      </c>
      <c r="L77" s="5"/>
      <c r="M77" s="5" t="s">
        <v>490</v>
      </c>
      <c r="N77" s="5"/>
      <c r="O77" s="14"/>
      <c r="P77" s="5"/>
      <c r="Q77" s="5" t="s">
        <v>551</v>
      </c>
      <c r="R77" s="5"/>
      <c r="S77" s="7">
        <v>-47.84</v>
      </c>
      <c r="T77" s="5"/>
      <c r="U77" s="7">
        <f t="shared" si="2"/>
        <v>-1842.81</v>
      </c>
    </row>
    <row r="78" spans="1:21" x14ac:dyDescent="0.25">
      <c r="A78" s="5"/>
      <c r="B78" s="5"/>
      <c r="C78" s="5"/>
      <c r="D78" s="5"/>
      <c r="E78" s="5" t="s">
        <v>135</v>
      </c>
      <c r="F78" s="5"/>
      <c r="G78" s="6">
        <v>43389</v>
      </c>
      <c r="H78" s="5"/>
      <c r="I78" s="5" t="s">
        <v>171</v>
      </c>
      <c r="J78" s="5"/>
      <c r="K78" s="5" t="s">
        <v>360</v>
      </c>
      <c r="L78" s="5"/>
      <c r="M78" s="5" t="s">
        <v>490</v>
      </c>
      <c r="N78" s="5"/>
      <c r="O78" s="14"/>
      <c r="P78" s="5"/>
      <c r="Q78" s="5" t="s">
        <v>551</v>
      </c>
      <c r="R78" s="5"/>
      <c r="S78" s="7">
        <v>-53.51</v>
      </c>
      <c r="T78" s="5"/>
      <c r="U78" s="7">
        <f t="shared" si="2"/>
        <v>-1896.32</v>
      </c>
    </row>
    <row r="79" spans="1:21" ht="15.75" thickBot="1" x14ac:dyDescent="0.3">
      <c r="A79" s="5"/>
      <c r="B79" s="5"/>
      <c r="C79" s="5"/>
      <c r="D79" s="5"/>
      <c r="E79" s="5" t="s">
        <v>135</v>
      </c>
      <c r="F79" s="5"/>
      <c r="G79" s="6">
        <v>43419</v>
      </c>
      <c r="H79" s="5"/>
      <c r="I79" s="5" t="s">
        <v>172</v>
      </c>
      <c r="J79" s="5"/>
      <c r="K79" s="5" t="s">
        <v>361</v>
      </c>
      <c r="L79" s="5"/>
      <c r="M79" s="5" t="s">
        <v>490</v>
      </c>
      <c r="N79" s="5"/>
      <c r="O79" s="14"/>
      <c r="P79" s="5"/>
      <c r="Q79" s="5" t="s">
        <v>551</v>
      </c>
      <c r="R79" s="5"/>
      <c r="S79" s="8">
        <v>-73.25</v>
      </c>
      <c r="T79" s="5"/>
      <c r="U79" s="8">
        <f t="shared" si="2"/>
        <v>-1969.57</v>
      </c>
    </row>
    <row r="80" spans="1:21" x14ac:dyDescent="0.25">
      <c r="A80" s="5"/>
      <c r="B80" s="5" t="s">
        <v>32</v>
      </c>
      <c r="C80" s="5"/>
      <c r="D80" s="5"/>
      <c r="E80" s="5"/>
      <c r="F80" s="5"/>
      <c r="G80" s="6"/>
      <c r="H80" s="5"/>
      <c r="I80" s="5"/>
      <c r="J80" s="5"/>
      <c r="K80" s="5"/>
      <c r="L80" s="5"/>
      <c r="M80" s="5"/>
      <c r="N80" s="5"/>
      <c r="O80" s="15"/>
      <c r="P80" s="5"/>
      <c r="Q80" s="5"/>
      <c r="R80" s="5"/>
      <c r="S80" s="7">
        <f>ROUND(SUM(S66:S79),5)</f>
        <v>-1969.57</v>
      </c>
      <c r="T80" s="5"/>
      <c r="U80" s="7">
        <f>U79</f>
        <v>-1969.57</v>
      </c>
    </row>
    <row r="81" spans="1:21" x14ac:dyDescent="0.25">
      <c r="A81" s="2"/>
      <c r="B81" s="2" t="s">
        <v>33</v>
      </c>
      <c r="C81" s="2"/>
      <c r="D81" s="2"/>
      <c r="E81" s="2"/>
      <c r="F81" s="2"/>
      <c r="G81" s="3"/>
      <c r="H81" s="2"/>
      <c r="I81" s="2"/>
      <c r="J81" s="2"/>
      <c r="K81" s="2"/>
      <c r="L81" s="2"/>
      <c r="M81" s="2"/>
      <c r="N81" s="2"/>
      <c r="O81" s="13"/>
      <c r="P81" s="2"/>
      <c r="Q81" s="2"/>
      <c r="R81" s="2"/>
      <c r="S81" s="4"/>
      <c r="T81" s="2"/>
      <c r="U81" s="4"/>
    </row>
    <row r="82" spans="1:21" x14ac:dyDescent="0.25">
      <c r="A82" s="5"/>
      <c r="B82" s="5"/>
      <c r="C82" s="5"/>
      <c r="D82" s="5"/>
      <c r="E82" s="5" t="s">
        <v>134</v>
      </c>
      <c r="F82" s="5"/>
      <c r="G82" s="6">
        <v>43256</v>
      </c>
      <c r="H82" s="5"/>
      <c r="I82" s="5" t="s">
        <v>173</v>
      </c>
      <c r="J82" s="5"/>
      <c r="K82" s="5" t="s">
        <v>362</v>
      </c>
      <c r="L82" s="5"/>
      <c r="M82" s="5" t="s">
        <v>491</v>
      </c>
      <c r="N82" s="5"/>
      <c r="O82" s="14"/>
      <c r="P82" s="5"/>
      <c r="Q82" s="5" t="s">
        <v>551</v>
      </c>
      <c r="R82" s="5"/>
      <c r="S82" s="7">
        <v>87</v>
      </c>
      <c r="T82" s="5"/>
      <c r="U82" s="7">
        <f>ROUND(U81+S82,5)</f>
        <v>87</v>
      </c>
    </row>
    <row r="83" spans="1:21" x14ac:dyDescent="0.25">
      <c r="A83" s="5"/>
      <c r="B83" s="5"/>
      <c r="C83" s="5"/>
      <c r="D83" s="5"/>
      <c r="E83" s="5" t="s">
        <v>134</v>
      </c>
      <c r="F83" s="5"/>
      <c r="G83" s="6">
        <v>43256</v>
      </c>
      <c r="H83" s="5"/>
      <c r="I83" s="5" t="s">
        <v>173</v>
      </c>
      <c r="J83" s="5"/>
      <c r="K83" s="5" t="s">
        <v>362</v>
      </c>
      <c r="L83" s="5"/>
      <c r="M83" s="5" t="s">
        <v>492</v>
      </c>
      <c r="N83" s="5"/>
      <c r="O83" s="14"/>
      <c r="P83" s="5"/>
      <c r="Q83" s="5" t="s">
        <v>551</v>
      </c>
      <c r="R83" s="5"/>
      <c r="S83" s="7">
        <v>140.19999999999999</v>
      </c>
      <c r="T83" s="5"/>
      <c r="U83" s="7">
        <f>ROUND(U82+S83,5)</f>
        <v>227.2</v>
      </c>
    </row>
    <row r="84" spans="1:21" ht="15.75" thickBot="1" x14ac:dyDescent="0.3">
      <c r="A84" s="5"/>
      <c r="B84" s="5"/>
      <c r="C84" s="5"/>
      <c r="D84" s="5"/>
      <c r="E84" s="5" t="s">
        <v>134</v>
      </c>
      <c r="F84" s="5"/>
      <c r="G84" s="6">
        <v>43269</v>
      </c>
      <c r="H84" s="5"/>
      <c r="I84" s="5" t="s">
        <v>174</v>
      </c>
      <c r="J84" s="5"/>
      <c r="K84" s="5" t="s">
        <v>363</v>
      </c>
      <c r="L84" s="5"/>
      <c r="M84" s="5" t="s">
        <v>493</v>
      </c>
      <c r="N84" s="5"/>
      <c r="O84" s="14"/>
      <c r="P84" s="5"/>
      <c r="Q84" s="5" t="s">
        <v>551</v>
      </c>
      <c r="R84" s="5"/>
      <c r="S84" s="8">
        <v>63.24</v>
      </c>
      <c r="T84" s="5"/>
      <c r="U84" s="8">
        <f>ROUND(U83+S84,5)</f>
        <v>290.44</v>
      </c>
    </row>
    <row r="85" spans="1:21" x14ac:dyDescent="0.25">
      <c r="A85" s="5"/>
      <c r="B85" s="5" t="s">
        <v>34</v>
      </c>
      <c r="C85" s="5"/>
      <c r="D85" s="5"/>
      <c r="E85" s="5"/>
      <c r="F85" s="5"/>
      <c r="G85" s="6"/>
      <c r="H85" s="5"/>
      <c r="I85" s="5"/>
      <c r="J85" s="5"/>
      <c r="K85" s="5"/>
      <c r="L85" s="5"/>
      <c r="M85" s="5"/>
      <c r="N85" s="5"/>
      <c r="O85" s="15"/>
      <c r="P85" s="5"/>
      <c r="Q85" s="5"/>
      <c r="R85" s="5"/>
      <c r="S85" s="7">
        <f>ROUND(SUM(S81:S84),5)</f>
        <v>290.44</v>
      </c>
      <c r="T85" s="5"/>
      <c r="U85" s="7">
        <f>U84</f>
        <v>290.44</v>
      </c>
    </row>
    <row r="86" spans="1:21" x14ac:dyDescent="0.25">
      <c r="A86" s="2"/>
      <c r="B86" s="2" t="s">
        <v>35</v>
      </c>
      <c r="C86" s="2"/>
      <c r="D86" s="2"/>
      <c r="E86" s="2"/>
      <c r="F86" s="2"/>
      <c r="G86" s="3"/>
      <c r="H86" s="2"/>
      <c r="I86" s="2"/>
      <c r="J86" s="2"/>
      <c r="K86" s="2"/>
      <c r="L86" s="2"/>
      <c r="M86" s="2"/>
      <c r="N86" s="2"/>
      <c r="O86" s="13"/>
      <c r="P86" s="2"/>
      <c r="Q86" s="2"/>
      <c r="R86" s="2"/>
      <c r="S86" s="4"/>
      <c r="T86" s="2"/>
      <c r="U86" s="4"/>
    </row>
    <row r="87" spans="1:21" x14ac:dyDescent="0.25">
      <c r="A87" s="5"/>
      <c r="B87" s="5"/>
      <c r="C87" s="5"/>
      <c r="D87" s="5"/>
      <c r="E87" s="5" t="s">
        <v>133</v>
      </c>
      <c r="F87" s="5"/>
      <c r="G87" s="6">
        <v>43045</v>
      </c>
      <c r="H87" s="5"/>
      <c r="I87" s="5"/>
      <c r="J87" s="5"/>
      <c r="K87" s="5"/>
      <c r="L87" s="5"/>
      <c r="M87" s="5" t="s">
        <v>494</v>
      </c>
      <c r="N87" s="5"/>
      <c r="O87" s="14"/>
      <c r="P87" s="5"/>
      <c r="Q87" s="5" t="s">
        <v>550</v>
      </c>
      <c r="R87" s="5"/>
      <c r="S87" s="7">
        <v>47.1</v>
      </c>
      <c r="T87" s="5"/>
      <c r="U87" s="7">
        <f t="shared" ref="U87:U118" si="3">ROUND(U86+S87,5)</f>
        <v>47.1</v>
      </c>
    </row>
    <row r="88" spans="1:21" x14ac:dyDescent="0.25">
      <c r="A88" s="5"/>
      <c r="B88" s="5"/>
      <c r="C88" s="5"/>
      <c r="D88" s="5"/>
      <c r="E88" s="5" t="s">
        <v>133</v>
      </c>
      <c r="F88" s="5"/>
      <c r="G88" s="6">
        <v>43045</v>
      </c>
      <c r="H88" s="5"/>
      <c r="I88" s="5"/>
      <c r="J88" s="5"/>
      <c r="K88" s="5"/>
      <c r="L88" s="5"/>
      <c r="M88" s="5" t="s">
        <v>495</v>
      </c>
      <c r="N88" s="5"/>
      <c r="O88" s="14"/>
      <c r="P88" s="5"/>
      <c r="Q88" s="5" t="s">
        <v>550</v>
      </c>
      <c r="R88" s="5"/>
      <c r="S88" s="7">
        <v>25.21</v>
      </c>
      <c r="T88" s="5"/>
      <c r="U88" s="7">
        <f t="shared" si="3"/>
        <v>72.31</v>
      </c>
    </row>
    <row r="89" spans="1:21" x14ac:dyDescent="0.25">
      <c r="A89" s="5"/>
      <c r="B89" s="5"/>
      <c r="C89" s="5"/>
      <c r="D89" s="5"/>
      <c r="E89" s="5" t="s">
        <v>133</v>
      </c>
      <c r="F89" s="5"/>
      <c r="G89" s="6">
        <v>43045</v>
      </c>
      <c r="H89" s="5"/>
      <c r="I89" s="5"/>
      <c r="J89" s="5"/>
      <c r="K89" s="5"/>
      <c r="L89" s="5"/>
      <c r="M89" s="5" t="s">
        <v>495</v>
      </c>
      <c r="N89" s="5"/>
      <c r="O89" s="14"/>
      <c r="P89" s="5"/>
      <c r="Q89" s="5" t="s">
        <v>550</v>
      </c>
      <c r="R89" s="5"/>
      <c r="S89" s="7">
        <v>27.73</v>
      </c>
      <c r="T89" s="5"/>
      <c r="U89" s="7">
        <f t="shared" si="3"/>
        <v>100.04</v>
      </c>
    </row>
    <row r="90" spans="1:21" x14ac:dyDescent="0.25">
      <c r="A90" s="5"/>
      <c r="B90" s="5"/>
      <c r="C90" s="5"/>
      <c r="D90" s="5"/>
      <c r="E90" s="5" t="s">
        <v>133</v>
      </c>
      <c r="F90" s="5"/>
      <c r="G90" s="6">
        <v>43045</v>
      </c>
      <c r="H90" s="5"/>
      <c r="I90" s="5"/>
      <c r="J90" s="5"/>
      <c r="K90" s="5"/>
      <c r="L90" s="5"/>
      <c r="M90" s="5" t="s">
        <v>496</v>
      </c>
      <c r="N90" s="5"/>
      <c r="O90" s="14"/>
      <c r="P90" s="5"/>
      <c r="Q90" s="5" t="s">
        <v>550</v>
      </c>
      <c r="R90" s="5"/>
      <c r="S90" s="7">
        <v>110.25</v>
      </c>
      <c r="T90" s="5"/>
      <c r="U90" s="7">
        <f t="shared" si="3"/>
        <v>210.29</v>
      </c>
    </row>
    <row r="91" spans="1:21" x14ac:dyDescent="0.25">
      <c r="A91" s="5"/>
      <c r="B91" s="5"/>
      <c r="C91" s="5"/>
      <c r="D91" s="5"/>
      <c r="E91" s="5" t="s">
        <v>135</v>
      </c>
      <c r="F91" s="5"/>
      <c r="G91" s="6">
        <v>43059</v>
      </c>
      <c r="H91" s="5"/>
      <c r="I91" s="5" t="s">
        <v>175</v>
      </c>
      <c r="J91" s="5"/>
      <c r="K91" s="5" t="s">
        <v>135</v>
      </c>
      <c r="L91" s="5"/>
      <c r="M91" s="5" t="s">
        <v>490</v>
      </c>
      <c r="N91" s="5"/>
      <c r="O91" s="14"/>
      <c r="P91" s="5"/>
      <c r="Q91" s="5" t="s">
        <v>551</v>
      </c>
      <c r="R91" s="5"/>
      <c r="S91" s="7">
        <v>-60.4</v>
      </c>
      <c r="T91" s="5"/>
      <c r="U91" s="7">
        <f t="shared" si="3"/>
        <v>149.88999999999999</v>
      </c>
    </row>
    <row r="92" spans="1:21" x14ac:dyDescent="0.25">
      <c r="A92" s="5"/>
      <c r="B92" s="5"/>
      <c r="C92" s="5"/>
      <c r="D92" s="5"/>
      <c r="E92" s="5" t="s">
        <v>133</v>
      </c>
      <c r="F92" s="5"/>
      <c r="G92" s="6">
        <v>43073</v>
      </c>
      <c r="H92" s="5"/>
      <c r="I92" s="5"/>
      <c r="J92" s="5"/>
      <c r="K92" s="5"/>
      <c r="L92" s="5"/>
      <c r="M92" s="5" t="s">
        <v>496</v>
      </c>
      <c r="N92" s="5"/>
      <c r="O92" s="14"/>
      <c r="P92" s="5"/>
      <c r="Q92" s="5" t="s">
        <v>550</v>
      </c>
      <c r="R92" s="5"/>
      <c r="S92" s="7">
        <v>283.62</v>
      </c>
      <c r="T92" s="5"/>
      <c r="U92" s="7">
        <f t="shared" si="3"/>
        <v>433.51</v>
      </c>
    </row>
    <row r="93" spans="1:21" x14ac:dyDescent="0.25">
      <c r="A93" s="5"/>
      <c r="B93" s="5"/>
      <c r="C93" s="5"/>
      <c r="D93" s="5"/>
      <c r="E93" s="5" t="s">
        <v>133</v>
      </c>
      <c r="F93" s="5"/>
      <c r="G93" s="6">
        <v>43073</v>
      </c>
      <c r="H93" s="5"/>
      <c r="I93" s="5"/>
      <c r="J93" s="5"/>
      <c r="K93" s="5"/>
      <c r="L93" s="5"/>
      <c r="M93" s="5" t="s">
        <v>494</v>
      </c>
      <c r="N93" s="5"/>
      <c r="O93" s="14"/>
      <c r="P93" s="5"/>
      <c r="Q93" s="5" t="s">
        <v>550</v>
      </c>
      <c r="R93" s="5"/>
      <c r="S93" s="7">
        <v>123.22</v>
      </c>
      <c r="T93" s="5"/>
      <c r="U93" s="7">
        <f t="shared" si="3"/>
        <v>556.73</v>
      </c>
    </row>
    <row r="94" spans="1:21" x14ac:dyDescent="0.25">
      <c r="A94" s="5"/>
      <c r="B94" s="5"/>
      <c r="C94" s="5"/>
      <c r="D94" s="5"/>
      <c r="E94" s="5" t="s">
        <v>133</v>
      </c>
      <c r="F94" s="5"/>
      <c r="G94" s="6">
        <v>43073</v>
      </c>
      <c r="H94" s="5"/>
      <c r="I94" s="5"/>
      <c r="J94" s="5"/>
      <c r="K94" s="5"/>
      <c r="L94" s="5"/>
      <c r="M94" s="5" t="s">
        <v>495</v>
      </c>
      <c r="N94" s="5"/>
      <c r="O94" s="14"/>
      <c r="P94" s="5"/>
      <c r="Q94" s="5" t="s">
        <v>550</v>
      </c>
      <c r="R94" s="5"/>
      <c r="S94" s="7">
        <v>28.5</v>
      </c>
      <c r="T94" s="5"/>
      <c r="U94" s="7">
        <f t="shared" si="3"/>
        <v>585.23</v>
      </c>
    </row>
    <row r="95" spans="1:21" x14ac:dyDescent="0.25">
      <c r="A95" s="5"/>
      <c r="B95" s="5"/>
      <c r="C95" s="5"/>
      <c r="D95" s="5"/>
      <c r="E95" s="5" t="s">
        <v>133</v>
      </c>
      <c r="F95" s="5"/>
      <c r="G95" s="6">
        <v>43073</v>
      </c>
      <c r="H95" s="5"/>
      <c r="I95" s="5"/>
      <c r="J95" s="5"/>
      <c r="K95" s="5"/>
      <c r="L95" s="5"/>
      <c r="M95" s="5" t="s">
        <v>497</v>
      </c>
      <c r="N95" s="5"/>
      <c r="O95" s="14"/>
      <c r="P95" s="5"/>
      <c r="Q95" s="5" t="s">
        <v>550</v>
      </c>
      <c r="R95" s="5"/>
      <c r="S95" s="7">
        <v>130.66999999999999</v>
      </c>
      <c r="T95" s="5"/>
      <c r="U95" s="7">
        <f t="shared" si="3"/>
        <v>715.9</v>
      </c>
    </row>
    <row r="96" spans="1:21" x14ac:dyDescent="0.25">
      <c r="A96" s="5"/>
      <c r="B96" s="5"/>
      <c r="C96" s="5"/>
      <c r="D96" s="5"/>
      <c r="E96" s="5" t="s">
        <v>133</v>
      </c>
      <c r="F96" s="5"/>
      <c r="G96" s="6">
        <v>43102</v>
      </c>
      <c r="H96" s="5"/>
      <c r="I96" s="5"/>
      <c r="J96" s="5"/>
      <c r="K96" s="5"/>
      <c r="L96" s="5"/>
      <c r="M96" s="5" t="s">
        <v>496</v>
      </c>
      <c r="N96" s="5"/>
      <c r="O96" s="14"/>
      <c r="P96" s="5"/>
      <c r="Q96" s="5" t="s">
        <v>550</v>
      </c>
      <c r="R96" s="5"/>
      <c r="S96" s="7">
        <v>481.16</v>
      </c>
      <c r="T96" s="5"/>
      <c r="U96" s="7">
        <f t="shared" si="3"/>
        <v>1197.06</v>
      </c>
    </row>
    <row r="97" spans="1:21" x14ac:dyDescent="0.25">
      <c r="A97" s="5"/>
      <c r="B97" s="5"/>
      <c r="C97" s="5"/>
      <c r="D97" s="5"/>
      <c r="E97" s="5" t="s">
        <v>133</v>
      </c>
      <c r="F97" s="5"/>
      <c r="G97" s="6">
        <v>43102</v>
      </c>
      <c r="H97" s="5"/>
      <c r="I97" s="5"/>
      <c r="J97" s="5"/>
      <c r="K97" s="5"/>
      <c r="L97" s="5"/>
      <c r="M97" s="5" t="s">
        <v>494</v>
      </c>
      <c r="N97" s="5"/>
      <c r="O97" s="14"/>
      <c r="P97" s="5"/>
      <c r="Q97" s="5" t="s">
        <v>550</v>
      </c>
      <c r="R97" s="5"/>
      <c r="S97" s="7">
        <v>91.41</v>
      </c>
      <c r="T97" s="5"/>
      <c r="U97" s="7">
        <f t="shared" si="3"/>
        <v>1288.47</v>
      </c>
    </row>
    <row r="98" spans="1:21" x14ac:dyDescent="0.25">
      <c r="A98" s="5"/>
      <c r="B98" s="5"/>
      <c r="C98" s="5"/>
      <c r="D98" s="5"/>
      <c r="E98" s="5" t="s">
        <v>133</v>
      </c>
      <c r="F98" s="5"/>
      <c r="G98" s="6">
        <v>43102</v>
      </c>
      <c r="H98" s="5"/>
      <c r="I98" s="5"/>
      <c r="J98" s="5"/>
      <c r="K98" s="5"/>
      <c r="L98" s="5"/>
      <c r="M98" s="5" t="s">
        <v>497</v>
      </c>
      <c r="N98" s="5"/>
      <c r="O98" s="14"/>
      <c r="P98" s="5"/>
      <c r="Q98" s="5" t="s">
        <v>550</v>
      </c>
      <c r="R98" s="5"/>
      <c r="S98" s="7">
        <v>208.71</v>
      </c>
      <c r="T98" s="5"/>
      <c r="U98" s="7">
        <f t="shared" si="3"/>
        <v>1497.18</v>
      </c>
    </row>
    <row r="99" spans="1:21" x14ac:dyDescent="0.25">
      <c r="A99" s="5"/>
      <c r="B99" s="5"/>
      <c r="C99" s="5"/>
      <c r="D99" s="5"/>
      <c r="E99" s="5" t="s">
        <v>133</v>
      </c>
      <c r="F99" s="5"/>
      <c r="G99" s="6">
        <v>43102</v>
      </c>
      <c r="H99" s="5"/>
      <c r="I99" s="5"/>
      <c r="J99" s="5"/>
      <c r="K99" s="5"/>
      <c r="L99" s="5"/>
      <c r="M99" s="5" t="s">
        <v>495</v>
      </c>
      <c r="N99" s="5"/>
      <c r="O99" s="14"/>
      <c r="P99" s="5"/>
      <c r="Q99" s="5" t="s">
        <v>550</v>
      </c>
      <c r="R99" s="5"/>
      <c r="S99" s="7">
        <v>27.68</v>
      </c>
      <c r="T99" s="5"/>
      <c r="U99" s="7">
        <f t="shared" si="3"/>
        <v>1524.86</v>
      </c>
    </row>
    <row r="100" spans="1:21" x14ac:dyDescent="0.25">
      <c r="A100" s="5"/>
      <c r="B100" s="5"/>
      <c r="C100" s="5"/>
      <c r="D100" s="5"/>
      <c r="E100" s="5" t="s">
        <v>133</v>
      </c>
      <c r="F100" s="5"/>
      <c r="G100" s="6">
        <v>43136</v>
      </c>
      <c r="H100" s="5"/>
      <c r="I100" s="5"/>
      <c r="J100" s="5"/>
      <c r="K100" s="5"/>
      <c r="L100" s="5"/>
      <c r="M100" s="5" t="s">
        <v>495</v>
      </c>
      <c r="N100" s="5"/>
      <c r="O100" s="14"/>
      <c r="P100" s="5"/>
      <c r="Q100" s="5" t="s">
        <v>550</v>
      </c>
      <c r="R100" s="5"/>
      <c r="S100" s="7">
        <v>27.88</v>
      </c>
      <c r="T100" s="5"/>
      <c r="U100" s="7">
        <f t="shared" si="3"/>
        <v>1552.74</v>
      </c>
    </row>
    <row r="101" spans="1:21" x14ac:dyDescent="0.25">
      <c r="A101" s="5"/>
      <c r="B101" s="5"/>
      <c r="C101" s="5"/>
      <c r="D101" s="5"/>
      <c r="E101" s="5" t="s">
        <v>133</v>
      </c>
      <c r="F101" s="5"/>
      <c r="G101" s="6">
        <v>43136</v>
      </c>
      <c r="H101" s="5"/>
      <c r="I101" s="5"/>
      <c r="J101" s="5"/>
      <c r="K101" s="5"/>
      <c r="L101" s="5"/>
      <c r="M101" s="5" t="s">
        <v>494</v>
      </c>
      <c r="N101" s="5"/>
      <c r="O101" s="14"/>
      <c r="P101" s="5"/>
      <c r="Q101" s="5" t="s">
        <v>550</v>
      </c>
      <c r="R101" s="5"/>
      <c r="S101" s="7">
        <v>160.16</v>
      </c>
      <c r="T101" s="5"/>
      <c r="U101" s="7">
        <f t="shared" si="3"/>
        <v>1712.9</v>
      </c>
    </row>
    <row r="102" spans="1:21" x14ac:dyDescent="0.25">
      <c r="A102" s="5"/>
      <c r="B102" s="5"/>
      <c r="C102" s="5"/>
      <c r="D102" s="5"/>
      <c r="E102" s="5" t="s">
        <v>133</v>
      </c>
      <c r="F102" s="5"/>
      <c r="G102" s="6">
        <v>43136</v>
      </c>
      <c r="H102" s="5"/>
      <c r="I102" s="5"/>
      <c r="J102" s="5"/>
      <c r="K102" s="5"/>
      <c r="L102" s="5"/>
      <c r="M102" s="5" t="s">
        <v>496</v>
      </c>
      <c r="N102" s="5"/>
      <c r="O102" s="14"/>
      <c r="P102" s="5"/>
      <c r="Q102" s="5" t="s">
        <v>550</v>
      </c>
      <c r="R102" s="5"/>
      <c r="S102" s="7">
        <v>760.42</v>
      </c>
      <c r="T102" s="5"/>
      <c r="U102" s="7">
        <f t="shared" si="3"/>
        <v>2473.3200000000002</v>
      </c>
    </row>
    <row r="103" spans="1:21" x14ac:dyDescent="0.25">
      <c r="A103" s="5"/>
      <c r="B103" s="5"/>
      <c r="C103" s="5"/>
      <c r="D103" s="5"/>
      <c r="E103" s="5" t="s">
        <v>133</v>
      </c>
      <c r="F103" s="5"/>
      <c r="G103" s="6">
        <v>43136</v>
      </c>
      <c r="H103" s="5"/>
      <c r="I103" s="5"/>
      <c r="J103" s="5"/>
      <c r="K103" s="5"/>
      <c r="L103" s="5"/>
      <c r="M103" s="5" t="s">
        <v>497</v>
      </c>
      <c r="N103" s="5"/>
      <c r="O103" s="14"/>
      <c r="P103" s="5"/>
      <c r="Q103" s="5" t="s">
        <v>550</v>
      </c>
      <c r="R103" s="5"/>
      <c r="S103" s="7">
        <v>396.32</v>
      </c>
      <c r="T103" s="5"/>
      <c r="U103" s="7">
        <f t="shared" si="3"/>
        <v>2869.64</v>
      </c>
    </row>
    <row r="104" spans="1:21" x14ac:dyDescent="0.25">
      <c r="A104" s="5"/>
      <c r="B104" s="5"/>
      <c r="C104" s="5"/>
      <c r="D104" s="5"/>
      <c r="E104" s="5" t="s">
        <v>134</v>
      </c>
      <c r="F104" s="5"/>
      <c r="G104" s="6">
        <v>43164</v>
      </c>
      <c r="H104" s="5"/>
      <c r="I104" s="5" t="s">
        <v>176</v>
      </c>
      <c r="J104" s="5"/>
      <c r="K104" s="5"/>
      <c r="L104" s="5"/>
      <c r="M104" s="5" t="s">
        <v>496</v>
      </c>
      <c r="N104" s="5"/>
      <c r="O104" s="14"/>
      <c r="P104" s="5"/>
      <c r="Q104" s="5" t="s">
        <v>551</v>
      </c>
      <c r="R104" s="5"/>
      <c r="S104" s="7">
        <v>648.87</v>
      </c>
      <c r="T104" s="5"/>
      <c r="U104" s="7">
        <f t="shared" si="3"/>
        <v>3518.51</v>
      </c>
    </row>
    <row r="105" spans="1:21" x14ac:dyDescent="0.25">
      <c r="A105" s="5"/>
      <c r="B105" s="5"/>
      <c r="C105" s="5"/>
      <c r="D105" s="5"/>
      <c r="E105" s="5" t="s">
        <v>134</v>
      </c>
      <c r="F105" s="5"/>
      <c r="G105" s="6">
        <v>43164</v>
      </c>
      <c r="H105" s="5"/>
      <c r="I105" s="5" t="s">
        <v>176</v>
      </c>
      <c r="J105" s="5"/>
      <c r="K105" s="5"/>
      <c r="L105" s="5"/>
      <c r="M105" s="5" t="s">
        <v>495</v>
      </c>
      <c r="N105" s="5"/>
      <c r="O105" s="14"/>
      <c r="P105" s="5"/>
      <c r="Q105" s="5" t="s">
        <v>551</v>
      </c>
      <c r="R105" s="5"/>
      <c r="S105" s="7">
        <v>27.88</v>
      </c>
      <c r="T105" s="5"/>
      <c r="U105" s="7">
        <f t="shared" si="3"/>
        <v>3546.39</v>
      </c>
    </row>
    <row r="106" spans="1:21" x14ac:dyDescent="0.25">
      <c r="A106" s="5"/>
      <c r="B106" s="5"/>
      <c r="C106" s="5"/>
      <c r="D106" s="5"/>
      <c r="E106" s="5" t="s">
        <v>134</v>
      </c>
      <c r="F106" s="5"/>
      <c r="G106" s="6">
        <v>43164</v>
      </c>
      <c r="H106" s="5"/>
      <c r="I106" s="5" t="s">
        <v>176</v>
      </c>
      <c r="J106" s="5"/>
      <c r="K106" s="5"/>
      <c r="L106" s="5"/>
      <c r="M106" s="5" t="s">
        <v>497</v>
      </c>
      <c r="N106" s="5"/>
      <c r="O106" s="14"/>
      <c r="P106" s="5"/>
      <c r="Q106" s="5" t="s">
        <v>551</v>
      </c>
      <c r="R106" s="5"/>
      <c r="S106" s="7">
        <v>270.38</v>
      </c>
      <c r="T106" s="5"/>
      <c r="U106" s="7">
        <f t="shared" si="3"/>
        <v>3816.77</v>
      </c>
    </row>
    <row r="107" spans="1:21" x14ac:dyDescent="0.25">
      <c r="A107" s="5"/>
      <c r="B107" s="5"/>
      <c r="C107" s="5"/>
      <c r="D107" s="5"/>
      <c r="E107" s="5" t="s">
        <v>134</v>
      </c>
      <c r="F107" s="5"/>
      <c r="G107" s="6">
        <v>43164</v>
      </c>
      <c r="H107" s="5"/>
      <c r="I107" s="5" t="s">
        <v>176</v>
      </c>
      <c r="J107" s="5"/>
      <c r="K107" s="5"/>
      <c r="L107" s="5"/>
      <c r="M107" s="5" t="s">
        <v>494</v>
      </c>
      <c r="N107" s="5"/>
      <c r="O107" s="14"/>
      <c r="P107" s="5"/>
      <c r="Q107" s="5" t="s">
        <v>551</v>
      </c>
      <c r="R107" s="5"/>
      <c r="S107" s="7">
        <v>125.9</v>
      </c>
      <c r="T107" s="5"/>
      <c r="U107" s="7">
        <f t="shared" si="3"/>
        <v>3942.67</v>
      </c>
    </row>
    <row r="108" spans="1:21" x14ac:dyDescent="0.25">
      <c r="A108" s="5"/>
      <c r="B108" s="5"/>
      <c r="C108" s="5"/>
      <c r="D108" s="5"/>
      <c r="E108" s="5" t="s">
        <v>134</v>
      </c>
      <c r="F108" s="5"/>
      <c r="G108" s="6">
        <v>43194</v>
      </c>
      <c r="H108" s="5"/>
      <c r="I108" s="5" t="s">
        <v>177</v>
      </c>
      <c r="J108" s="5"/>
      <c r="K108" s="5"/>
      <c r="L108" s="5"/>
      <c r="M108" s="5" t="s">
        <v>494</v>
      </c>
      <c r="N108" s="5"/>
      <c r="O108" s="14"/>
      <c r="P108" s="5"/>
      <c r="Q108" s="5" t="s">
        <v>551</v>
      </c>
      <c r="R108" s="5"/>
      <c r="S108" s="7">
        <v>81.709999999999994</v>
      </c>
      <c r="T108" s="5"/>
      <c r="U108" s="7">
        <f t="shared" si="3"/>
        <v>4024.38</v>
      </c>
    </row>
    <row r="109" spans="1:21" x14ac:dyDescent="0.25">
      <c r="A109" s="5"/>
      <c r="B109" s="5"/>
      <c r="C109" s="5"/>
      <c r="D109" s="5"/>
      <c r="E109" s="5" t="s">
        <v>134</v>
      </c>
      <c r="F109" s="5"/>
      <c r="G109" s="6">
        <v>43194</v>
      </c>
      <c r="H109" s="5"/>
      <c r="I109" s="5" t="s">
        <v>177</v>
      </c>
      <c r="J109" s="5"/>
      <c r="K109" s="5"/>
      <c r="L109" s="5"/>
      <c r="M109" s="5" t="s">
        <v>497</v>
      </c>
      <c r="N109" s="5"/>
      <c r="O109" s="14"/>
      <c r="P109" s="5"/>
      <c r="Q109" s="5" t="s">
        <v>551</v>
      </c>
      <c r="R109" s="5"/>
      <c r="S109" s="7">
        <v>125.95</v>
      </c>
      <c r="T109" s="5"/>
      <c r="U109" s="7">
        <f t="shared" si="3"/>
        <v>4150.33</v>
      </c>
    </row>
    <row r="110" spans="1:21" x14ac:dyDescent="0.25">
      <c r="A110" s="5"/>
      <c r="B110" s="5"/>
      <c r="C110" s="5"/>
      <c r="D110" s="5"/>
      <c r="E110" s="5" t="s">
        <v>134</v>
      </c>
      <c r="F110" s="5"/>
      <c r="G110" s="6">
        <v>43194</v>
      </c>
      <c r="H110" s="5"/>
      <c r="I110" s="5" t="s">
        <v>177</v>
      </c>
      <c r="J110" s="5"/>
      <c r="K110" s="5"/>
      <c r="L110" s="5"/>
      <c r="M110" s="5" t="s">
        <v>495</v>
      </c>
      <c r="N110" s="5"/>
      <c r="O110" s="14"/>
      <c r="P110" s="5"/>
      <c r="Q110" s="5" t="s">
        <v>551</v>
      </c>
      <c r="R110" s="5"/>
      <c r="S110" s="7">
        <v>27.89</v>
      </c>
      <c r="T110" s="5"/>
      <c r="U110" s="7">
        <f t="shared" si="3"/>
        <v>4178.22</v>
      </c>
    </row>
    <row r="111" spans="1:21" x14ac:dyDescent="0.25">
      <c r="A111" s="5"/>
      <c r="B111" s="5"/>
      <c r="C111" s="5"/>
      <c r="D111" s="5"/>
      <c r="E111" s="5" t="s">
        <v>134</v>
      </c>
      <c r="F111" s="5"/>
      <c r="G111" s="6">
        <v>43194</v>
      </c>
      <c r="H111" s="5"/>
      <c r="I111" s="5" t="s">
        <v>177</v>
      </c>
      <c r="J111" s="5"/>
      <c r="K111" s="5"/>
      <c r="L111" s="5"/>
      <c r="M111" s="5" t="s">
        <v>496</v>
      </c>
      <c r="N111" s="5"/>
      <c r="O111" s="14"/>
      <c r="P111" s="5"/>
      <c r="Q111" s="5" t="s">
        <v>551</v>
      </c>
      <c r="R111" s="5"/>
      <c r="S111" s="7">
        <v>468.34</v>
      </c>
      <c r="T111" s="5"/>
      <c r="U111" s="7">
        <f t="shared" si="3"/>
        <v>4646.5600000000004</v>
      </c>
    </row>
    <row r="112" spans="1:21" x14ac:dyDescent="0.25">
      <c r="A112" s="5"/>
      <c r="B112" s="5"/>
      <c r="C112" s="5"/>
      <c r="D112" s="5"/>
      <c r="E112" s="5" t="s">
        <v>134</v>
      </c>
      <c r="F112" s="5"/>
      <c r="G112" s="6">
        <v>43227</v>
      </c>
      <c r="H112" s="5"/>
      <c r="I112" s="5" t="s">
        <v>178</v>
      </c>
      <c r="J112" s="5"/>
      <c r="K112" s="5"/>
      <c r="L112" s="5"/>
      <c r="M112" s="5" t="s">
        <v>496</v>
      </c>
      <c r="N112" s="5"/>
      <c r="O112" s="14"/>
      <c r="P112" s="5"/>
      <c r="Q112" s="5" t="s">
        <v>551</v>
      </c>
      <c r="R112" s="5"/>
      <c r="S112" s="7">
        <v>277.32</v>
      </c>
      <c r="T112" s="5"/>
      <c r="U112" s="7">
        <f t="shared" si="3"/>
        <v>4923.88</v>
      </c>
    </row>
    <row r="113" spans="1:21" x14ac:dyDescent="0.25">
      <c r="A113" s="5"/>
      <c r="B113" s="5"/>
      <c r="C113" s="5"/>
      <c r="D113" s="5"/>
      <c r="E113" s="5" t="s">
        <v>134</v>
      </c>
      <c r="F113" s="5"/>
      <c r="G113" s="6">
        <v>43227</v>
      </c>
      <c r="H113" s="5"/>
      <c r="I113" s="5" t="s">
        <v>178</v>
      </c>
      <c r="J113" s="5"/>
      <c r="K113" s="5"/>
      <c r="L113" s="5"/>
      <c r="M113" s="5" t="s">
        <v>495</v>
      </c>
      <c r="N113" s="5"/>
      <c r="O113" s="14"/>
      <c r="P113" s="5"/>
      <c r="Q113" s="5" t="s">
        <v>551</v>
      </c>
      <c r="R113" s="5"/>
      <c r="S113" s="7">
        <v>26.16</v>
      </c>
      <c r="T113" s="5"/>
      <c r="U113" s="7">
        <f t="shared" si="3"/>
        <v>4950.04</v>
      </c>
    </row>
    <row r="114" spans="1:21" x14ac:dyDescent="0.25">
      <c r="A114" s="5"/>
      <c r="B114" s="5"/>
      <c r="C114" s="5"/>
      <c r="D114" s="5"/>
      <c r="E114" s="5" t="s">
        <v>134</v>
      </c>
      <c r="F114" s="5"/>
      <c r="G114" s="6">
        <v>43227</v>
      </c>
      <c r="H114" s="5"/>
      <c r="I114" s="5" t="s">
        <v>178</v>
      </c>
      <c r="J114" s="5"/>
      <c r="K114" s="5"/>
      <c r="L114" s="5"/>
      <c r="M114" s="5" t="s">
        <v>494</v>
      </c>
      <c r="N114" s="5"/>
      <c r="O114" s="14"/>
      <c r="P114" s="5"/>
      <c r="Q114" s="5" t="s">
        <v>551</v>
      </c>
      <c r="R114" s="5"/>
      <c r="S114" s="7">
        <v>44.89</v>
      </c>
      <c r="T114" s="5"/>
      <c r="U114" s="7">
        <f t="shared" si="3"/>
        <v>4994.93</v>
      </c>
    </row>
    <row r="115" spans="1:21" x14ac:dyDescent="0.25">
      <c r="A115" s="5"/>
      <c r="B115" s="5"/>
      <c r="C115" s="5"/>
      <c r="D115" s="5"/>
      <c r="E115" s="5" t="s">
        <v>134</v>
      </c>
      <c r="F115" s="5"/>
      <c r="G115" s="6">
        <v>43227</v>
      </c>
      <c r="H115" s="5"/>
      <c r="I115" s="5" t="s">
        <v>178</v>
      </c>
      <c r="J115" s="5"/>
      <c r="K115" s="5"/>
      <c r="L115" s="5"/>
      <c r="M115" s="5" t="s">
        <v>497</v>
      </c>
      <c r="N115" s="5"/>
      <c r="O115" s="14"/>
      <c r="P115" s="5"/>
      <c r="Q115" s="5" t="s">
        <v>551</v>
      </c>
      <c r="R115" s="5"/>
      <c r="S115" s="7">
        <v>98.84</v>
      </c>
      <c r="T115" s="5"/>
      <c r="U115" s="7">
        <f t="shared" si="3"/>
        <v>5093.7700000000004</v>
      </c>
    </row>
    <row r="116" spans="1:21" x14ac:dyDescent="0.25">
      <c r="A116" s="5"/>
      <c r="B116" s="5"/>
      <c r="C116" s="5"/>
      <c r="D116" s="5"/>
      <c r="E116" s="5" t="s">
        <v>134</v>
      </c>
      <c r="F116" s="5"/>
      <c r="G116" s="6">
        <v>43257</v>
      </c>
      <c r="H116" s="5"/>
      <c r="I116" s="5" t="s">
        <v>179</v>
      </c>
      <c r="J116" s="5"/>
      <c r="K116" s="5"/>
      <c r="L116" s="5"/>
      <c r="M116" s="5" t="s">
        <v>494</v>
      </c>
      <c r="N116" s="5"/>
      <c r="O116" s="14"/>
      <c r="P116" s="5"/>
      <c r="Q116" s="5" t="s">
        <v>551</v>
      </c>
      <c r="R116" s="5"/>
      <c r="S116" s="7">
        <v>22.71</v>
      </c>
      <c r="T116" s="5"/>
      <c r="U116" s="7">
        <f t="shared" si="3"/>
        <v>5116.4799999999996</v>
      </c>
    </row>
    <row r="117" spans="1:21" x14ac:dyDescent="0.25">
      <c r="A117" s="5"/>
      <c r="B117" s="5"/>
      <c r="C117" s="5"/>
      <c r="D117" s="5"/>
      <c r="E117" s="5" t="s">
        <v>134</v>
      </c>
      <c r="F117" s="5"/>
      <c r="G117" s="6">
        <v>43257</v>
      </c>
      <c r="H117" s="5"/>
      <c r="I117" s="5" t="s">
        <v>179</v>
      </c>
      <c r="J117" s="5"/>
      <c r="K117" s="5"/>
      <c r="L117" s="5"/>
      <c r="M117" s="5" t="s">
        <v>497</v>
      </c>
      <c r="N117" s="5"/>
      <c r="O117" s="14"/>
      <c r="P117" s="5"/>
      <c r="Q117" s="5" t="s">
        <v>551</v>
      </c>
      <c r="R117" s="5"/>
      <c r="S117" s="7">
        <v>46.58</v>
      </c>
      <c r="T117" s="5"/>
      <c r="U117" s="7">
        <f t="shared" si="3"/>
        <v>5163.0600000000004</v>
      </c>
    </row>
    <row r="118" spans="1:21" x14ac:dyDescent="0.25">
      <c r="A118" s="5"/>
      <c r="B118" s="5"/>
      <c r="C118" s="5"/>
      <c r="D118" s="5"/>
      <c r="E118" s="5" t="s">
        <v>134</v>
      </c>
      <c r="F118" s="5"/>
      <c r="G118" s="6">
        <v>43257</v>
      </c>
      <c r="H118" s="5"/>
      <c r="I118" s="5" t="s">
        <v>179</v>
      </c>
      <c r="J118" s="5"/>
      <c r="K118" s="5"/>
      <c r="L118" s="5"/>
      <c r="M118" s="5" t="s">
        <v>495</v>
      </c>
      <c r="N118" s="5"/>
      <c r="O118" s="14"/>
      <c r="P118" s="5"/>
      <c r="Q118" s="5" t="s">
        <v>551</v>
      </c>
      <c r="R118" s="5"/>
      <c r="S118" s="7">
        <v>28.67</v>
      </c>
      <c r="T118" s="5"/>
      <c r="U118" s="7">
        <f t="shared" si="3"/>
        <v>5191.7299999999996</v>
      </c>
    </row>
    <row r="119" spans="1:21" x14ac:dyDescent="0.25">
      <c r="A119" s="5"/>
      <c r="B119" s="5"/>
      <c r="C119" s="5"/>
      <c r="D119" s="5"/>
      <c r="E119" s="5" t="s">
        <v>134</v>
      </c>
      <c r="F119" s="5"/>
      <c r="G119" s="6">
        <v>43257</v>
      </c>
      <c r="H119" s="5"/>
      <c r="I119" s="5" t="s">
        <v>179</v>
      </c>
      <c r="J119" s="5"/>
      <c r="K119" s="5"/>
      <c r="L119" s="5"/>
      <c r="M119" s="5" t="s">
        <v>496</v>
      </c>
      <c r="N119" s="5"/>
      <c r="O119" s="14"/>
      <c r="P119" s="5"/>
      <c r="Q119" s="5" t="s">
        <v>551</v>
      </c>
      <c r="R119" s="5"/>
      <c r="S119" s="7">
        <v>24.4</v>
      </c>
      <c r="T119" s="5"/>
      <c r="U119" s="7">
        <f t="shared" ref="U119:U139" si="4">ROUND(U118+S119,5)</f>
        <v>5216.13</v>
      </c>
    </row>
    <row r="120" spans="1:21" x14ac:dyDescent="0.25">
      <c r="A120" s="5"/>
      <c r="B120" s="5"/>
      <c r="C120" s="5"/>
      <c r="D120" s="5"/>
      <c r="E120" s="5" t="s">
        <v>134</v>
      </c>
      <c r="F120" s="5"/>
      <c r="G120" s="6">
        <v>43286</v>
      </c>
      <c r="H120" s="5"/>
      <c r="I120" s="5" t="s">
        <v>180</v>
      </c>
      <c r="J120" s="5"/>
      <c r="K120" s="5"/>
      <c r="L120" s="5"/>
      <c r="M120" s="5" t="s">
        <v>495</v>
      </c>
      <c r="N120" s="5"/>
      <c r="O120" s="14"/>
      <c r="P120" s="5"/>
      <c r="Q120" s="5" t="s">
        <v>551</v>
      </c>
      <c r="R120" s="5"/>
      <c r="S120" s="7">
        <v>26.95</v>
      </c>
      <c r="T120" s="5"/>
      <c r="U120" s="7">
        <f t="shared" si="4"/>
        <v>5243.08</v>
      </c>
    </row>
    <row r="121" spans="1:21" x14ac:dyDescent="0.25">
      <c r="A121" s="5"/>
      <c r="B121" s="5"/>
      <c r="C121" s="5"/>
      <c r="D121" s="5"/>
      <c r="E121" s="5" t="s">
        <v>134</v>
      </c>
      <c r="F121" s="5"/>
      <c r="G121" s="6">
        <v>43286</v>
      </c>
      <c r="H121" s="5"/>
      <c r="I121" s="5" t="s">
        <v>180</v>
      </c>
      <c r="J121" s="5"/>
      <c r="K121" s="5"/>
      <c r="L121" s="5"/>
      <c r="M121" s="5" t="s">
        <v>496</v>
      </c>
      <c r="N121" s="5"/>
      <c r="O121" s="14"/>
      <c r="P121" s="5"/>
      <c r="Q121" s="5" t="s">
        <v>551</v>
      </c>
      <c r="R121" s="5"/>
      <c r="S121" s="7">
        <v>21.84</v>
      </c>
      <c r="T121" s="5"/>
      <c r="U121" s="7">
        <f t="shared" si="4"/>
        <v>5264.92</v>
      </c>
    </row>
    <row r="122" spans="1:21" x14ac:dyDescent="0.25">
      <c r="A122" s="5"/>
      <c r="B122" s="5"/>
      <c r="C122" s="5"/>
      <c r="D122" s="5"/>
      <c r="E122" s="5" t="s">
        <v>134</v>
      </c>
      <c r="F122" s="5"/>
      <c r="G122" s="6">
        <v>43286</v>
      </c>
      <c r="H122" s="5"/>
      <c r="I122" s="5" t="s">
        <v>180</v>
      </c>
      <c r="J122" s="5"/>
      <c r="K122" s="5"/>
      <c r="L122" s="5"/>
      <c r="M122" s="5" t="s">
        <v>494</v>
      </c>
      <c r="N122" s="5"/>
      <c r="O122" s="14"/>
      <c r="P122" s="5"/>
      <c r="Q122" s="5" t="s">
        <v>551</v>
      </c>
      <c r="R122" s="5"/>
      <c r="S122" s="7">
        <v>21.84</v>
      </c>
      <c r="T122" s="5"/>
      <c r="U122" s="7">
        <f t="shared" si="4"/>
        <v>5286.76</v>
      </c>
    </row>
    <row r="123" spans="1:21" x14ac:dyDescent="0.25">
      <c r="A123" s="5"/>
      <c r="B123" s="5"/>
      <c r="C123" s="5"/>
      <c r="D123" s="5"/>
      <c r="E123" s="5" t="s">
        <v>134</v>
      </c>
      <c r="F123" s="5"/>
      <c r="G123" s="6">
        <v>43286</v>
      </c>
      <c r="H123" s="5"/>
      <c r="I123" s="5" t="s">
        <v>180</v>
      </c>
      <c r="J123" s="5"/>
      <c r="K123" s="5"/>
      <c r="L123" s="5"/>
      <c r="M123" s="5" t="s">
        <v>497</v>
      </c>
      <c r="N123" s="5"/>
      <c r="O123" s="14"/>
      <c r="P123" s="5"/>
      <c r="Q123" s="5" t="s">
        <v>551</v>
      </c>
      <c r="R123" s="5"/>
      <c r="S123" s="7">
        <v>32.94</v>
      </c>
      <c r="T123" s="5"/>
      <c r="U123" s="7">
        <f t="shared" si="4"/>
        <v>5319.7</v>
      </c>
    </row>
    <row r="124" spans="1:21" x14ac:dyDescent="0.25">
      <c r="A124" s="5"/>
      <c r="B124" s="5"/>
      <c r="C124" s="5"/>
      <c r="D124" s="5"/>
      <c r="E124" s="5" t="s">
        <v>134</v>
      </c>
      <c r="F124" s="5"/>
      <c r="G124" s="6">
        <v>43314</v>
      </c>
      <c r="H124" s="5"/>
      <c r="I124" s="5" t="s">
        <v>181</v>
      </c>
      <c r="J124" s="5"/>
      <c r="K124" s="5"/>
      <c r="L124" s="5"/>
      <c r="M124" s="5" t="s">
        <v>495</v>
      </c>
      <c r="N124" s="5"/>
      <c r="O124" s="14"/>
      <c r="P124" s="5"/>
      <c r="Q124" s="5" t="s">
        <v>551</v>
      </c>
      <c r="R124" s="5"/>
      <c r="S124" s="7">
        <v>27.84</v>
      </c>
      <c r="T124" s="5"/>
      <c r="U124" s="7">
        <f t="shared" si="4"/>
        <v>5347.54</v>
      </c>
    </row>
    <row r="125" spans="1:21" x14ac:dyDescent="0.25">
      <c r="A125" s="5"/>
      <c r="B125" s="5"/>
      <c r="C125" s="5"/>
      <c r="D125" s="5"/>
      <c r="E125" s="5" t="s">
        <v>134</v>
      </c>
      <c r="F125" s="5"/>
      <c r="G125" s="6">
        <v>43314</v>
      </c>
      <c r="H125" s="5"/>
      <c r="I125" s="5" t="s">
        <v>181</v>
      </c>
      <c r="J125" s="5"/>
      <c r="K125" s="5"/>
      <c r="L125" s="5"/>
      <c r="M125" s="5" t="s">
        <v>497</v>
      </c>
      <c r="N125" s="5"/>
      <c r="O125" s="14"/>
      <c r="P125" s="5"/>
      <c r="Q125" s="5" t="s">
        <v>551</v>
      </c>
      <c r="R125" s="5"/>
      <c r="S125" s="7">
        <v>31.24</v>
      </c>
      <c r="T125" s="5"/>
      <c r="U125" s="7">
        <f t="shared" si="4"/>
        <v>5378.78</v>
      </c>
    </row>
    <row r="126" spans="1:21" x14ac:dyDescent="0.25">
      <c r="A126" s="5"/>
      <c r="B126" s="5"/>
      <c r="C126" s="5"/>
      <c r="D126" s="5"/>
      <c r="E126" s="5" t="s">
        <v>134</v>
      </c>
      <c r="F126" s="5"/>
      <c r="G126" s="6">
        <v>43314</v>
      </c>
      <c r="H126" s="5"/>
      <c r="I126" s="5" t="s">
        <v>181</v>
      </c>
      <c r="J126" s="5"/>
      <c r="K126" s="5"/>
      <c r="L126" s="5"/>
      <c r="M126" s="5" t="s">
        <v>494</v>
      </c>
      <c r="N126" s="5"/>
      <c r="O126" s="14"/>
      <c r="P126" s="5"/>
      <c r="Q126" s="5" t="s">
        <v>551</v>
      </c>
      <c r="R126" s="5"/>
      <c r="S126" s="7">
        <v>21.84</v>
      </c>
      <c r="T126" s="5"/>
      <c r="U126" s="7">
        <f t="shared" si="4"/>
        <v>5400.62</v>
      </c>
    </row>
    <row r="127" spans="1:21" x14ac:dyDescent="0.25">
      <c r="A127" s="5"/>
      <c r="B127" s="5"/>
      <c r="C127" s="5"/>
      <c r="D127" s="5"/>
      <c r="E127" s="5" t="s">
        <v>134</v>
      </c>
      <c r="F127" s="5"/>
      <c r="G127" s="6">
        <v>43314</v>
      </c>
      <c r="H127" s="5"/>
      <c r="I127" s="5" t="s">
        <v>181</v>
      </c>
      <c r="J127" s="5"/>
      <c r="K127" s="5"/>
      <c r="L127" s="5"/>
      <c r="M127" s="5" t="s">
        <v>496</v>
      </c>
      <c r="N127" s="5"/>
      <c r="O127" s="14"/>
      <c r="P127" s="5"/>
      <c r="Q127" s="5" t="s">
        <v>551</v>
      </c>
      <c r="R127" s="5"/>
      <c r="S127" s="7">
        <v>21.84</v>
      </c>
      <c r="T127" s="5"/>
      <c r="U127" s="7">
        <f t="shared" si="4"/>
        <v>5422.46</v>
      </c>
    </row>
    <row r="128" spans="1:21" x14ac:dyDescent="0.25">
      <c r="A128" s="5"/>
      <c r="B128" s="5"/>
      <c r="C128" s="5"/>
      <c r="D128" s="5"/>
      <c r="E128" s="5" t="s">
        <v>134</v>
      </c>
      <c r="F128" s="5"/>
      <c r="G128" s="6">
        <v>43347</v>
      </c>
      <c r="H128" s="5"/>
      <c r="I128" s="5" t="s">
        <v>182</v>
      </c>
      <c r="J128" s="5"/>
      <c r="K128" s="5"/>
      <c r="L128" s="5"/>
      <c r="M128" s="5" t="s">
        <v>495</v>
      </c>
      <c r="N128" s="5"/>
      <c r="O128" s="14"/>
      <c r="P128" s="5"/>
      <c r="Q128" s="5" t="s">
        <v>551</v>
      </c>
      <c r="R128" s="5"/>
      <c r="S128" s="7">
        <v>27.84</v>
      </c>
      <c r="T128" s="5"/>
      <c r="U128" s="7">
        <f t="shared" si="4"/>
        <v>5450.3</v>
      </c>
    </row>
    <row r="129" spans="1:21" x14ac:dyDescent="0.25">
      <c r="A129" s="5"/>
      <c r="B129" s="5"/>
      <c r="C129" s="5"/>
      <c r="D129" s="5"/>
      <c r="E129" s="5" t="s">
        <v>134</v>
      </c>
      <c r="F129" s="5"/>
      <c r="G129" s="6">
        <v>43347</v>
      </c>
      <c r="H129" s="5"/>
      <c r="I129" s="5" t="s">
        <v>182</v>
      </c>
      <c r="J129" s="5"/>
      <c r="K129" s="5"/>
      <c r="L129" s="5"/>
      <c r="M129" s="5" t="s">
        <v>497</v>
      </c>
      <c r="N129" s="5"/>
      <c r="O129" s="14"/>
      <c r="P129" s="5"/>
      <c r="Q129" s="5" t="s">
        <v>551</v>
      </c>
      <c r="R129" s="5"/>
      <c r="S129" s="7">
        <v>39.78</v>
      </c>
      <c r="T129" s="5"/>
      <c r="U129" s="7">
        <f t="shared" si="4"/>
        <v>5490.08</v>
      </c>
    </row>
    <row r="130" spans="1:21" x14ac:dyDescent="0.25">
      <c r="A130" s="5"/>
      <c r="B130" s="5"/>
      <c r="C130" s="5"/>
      <c r="D130" s="5"/>
      <c r="E130" s="5" t="s">
        <v>134</v>
      </c>
      <c r="F130" s="5"/>
      <c r="G130" s="6">
        <v>43347</v>
      </c>
      <c r="H130" s="5"/>
      <c r="I130" s="5" t="s">
        <v>182</v>
      </c>
      <c r="J130" s="5"/>
      <c r="K130" s="5"/>
      <c r="L130" s="5"/>
      <c r="M130" s="5" t="s">
        <v>494</v>
      </c>
      <c r="N130" s="5"/>
      <c r="O130" s="14"/>
      <c r="P130" s="5"/>
      <c r="Q130" s="5" t="s">
        <v>551</v>
      </c>
      <c r="R130" s="5"/>
      <c r="S130" s="7">
        <v>21.84</v>
      </c>
      <c r="T130" s="5"/>
      <c r="U130" s="7">
        <f t="shared" si="4"/>
        <v>5511.92</v>
      </c>
    </row>
    <row r="131" spans="1:21" x14ac:dyDescent="0.25">
      <c r="A131" s="5"/>
      <c r="B131" s="5"/>
      <c r="C131" s="5"/>
      <c r="D131" s="5"/>
      <c r="E131" s="5" t="s">
        <v>134</v>
      </c>
      <c r="F131" s="5"/>
      <c r="G131" s="6">
        <v>43347</v>
      </c>
      <c r="H131" s="5"/>
      <c r="I131" s="5" t="s">
        <v>182</v>
      </c>
      <c r="J131" s="5"/>
      <c r="K131" s="5"/>
      <c r="L131" s="5"/>
      <c r="M131" s="5" t="s">
        <v>496</v>
      </c>
      <c r="N131" s="5"/>
      <c r="O131" s="14"/>
      <c r="P131" s="5"/>
      <c r="Q131" s="5" t="s">
        <v>551</v>
      </c>
      <c r="R131" s="5"/>
      <c r="S131" s="7">
        <v>21.84</v>
      </c>
      <c r="T131" s="5"/>
      <c r="U131" s="7">
        <f t="shared" si="4"/>
        <v>5533.76</v>
      </c>
    </row>
    <row r="132" spans="1:21" x14ac:dyDescent="0.25">
      <c r="A132" s="5"/>
      <c r="B132" s="5"/>
      <c r="C132" s="5"/>
      <c r="D132" s="5"/>
      <c r="E132" s="5" t="s">
        <v>134</v>
      </c>
      <c r="F132" s="5"/>
      <c r="G132" s="6">
        <v>43374</v>
      </c>
      <c r="H132" s="5"/>
      <c r="I132" s="5" t="s">
        <v>183</v>
      </c>
      <c r="J132" s="5"/>
      <c r="K132" s="5"/>
      <c r="L132" s="5"/>
      <c r="M132" s="5" t="s">
        <v>496</v>
      </c>
      <c r="N132" s="5"/>
      <c r="O132" s="14"/>
      <c r="P132" s="5"/>
      <c r="Q132" s="5" t="s">
        <v>551</v>
      </c>
      <c r="R132" s="5"/>
      <c r="S132" s="7">
        <v>21.84</v>
      </c>
      <c r="T132" s="5"/>
      <c r="U132" s="7">
        <f t="shared" si="4"/>
        <v>5555.6</v>
      </c>
    </row>
    <row r="133" spans="1:21" x14ac:dyDescent="0.25">
      <c r="A133" s="5"/>
      <c r="B133" s="5"/>
      <c r="C133" s="5"/>
      <c r="D133" s="5"/>
      <c r="E133" s="5" t="s">
        <v>134</v>
      </c>
      <c r="F133" s="5"/>
      <c r="G133" s="6">
        <v>43374</v>
      </c>
      <c r="H133" s="5"/>
      <c r="I133" s="5" t="s">
        <v>183</v>
      </c>
      <c r="J133" s="5"/>
      <c r="K133" s="5"/>
      <c r="L133" s="5"/>
      <c r="M133" s="5" t="s">
        <v>495</v>
      </c>
      <c r="N133" s="5"/>
      <c r="O133" s="14"/>
      <c r="P133" s="5"/>
      <c r="Q133" s="5" t="s">
        <v>551</v>
      </c>
      <c r="R133" s="5"/>
      <c r="S133" s="7">
        <v>27.84</v>
      </c>
      <c r="T133" s="5"/>
      <c r="U133" s="7">
        <f t="shared" si="4"/>
        <v>5583.44</v>
      </c>
    </row>
    <row r="134" spans="1:21" x14ac:dyDescent="0.25">
      <c r="A134" s="5"/>
      <c r="B134" s="5"/>
      <c r="C134" s="5"/>
      <c r="D134" s="5"/>
      <c r="E134" s="5" t="s">
        <v>134</v>
      </c>
      <c r="F134" s="5"/>
      <c r="G134" s="6">
        <v>43374</v>
      </c>
      <c r="H134" s="5"/>
      <c r="I134" s="5" t="s">
        <v>183</v>
      </c>
      <c r="J134" s="5"/>
      <c r="K134" s="5"/>
      <c r="L134" s="5"/>
      <c r="M134" s="5" t="s">
        <v>497</v>
      </c>
      <c r="N134" s="5"/>
      <c r="O134" s="14"/>
      <c r="P134" s="5"/>
      <c r="Q134" s="5" t="s">
        <v>551</v>
      </c>
      <c r="R134" s="5"/>
      <c r="S134" s="7">
        <v>38.06</v>
      </c>
      <c r="T134" s="5"/>
      <c r="U134" s="7">
        <f t="shared" si="4"/>
        <v>5621.5</v>
      </c>
    </row>
    <row r="135" spans="1:21" x14ac:dyDescent="0.25">
      <c r="A135" s="5"/>
      <c r="B135" s="5"/>
      <c r="C135" s="5"/>
      <c r="D135" s="5"/>
      <c r="E135" s="5" t="s">
        <v>134</v>
      </c>
      <c r="F135" s="5"/>
      <c r="G135" s="6">
        <v>43374</v>
      </c>
      <c r="H135" s="5"/>
      <c r="I135" s="5" t="s">
        <v>183</v>
      </c>
      <c r="J135" s="5"/>
      <c r="K135" s="5"/>
      <c r="L135" s="5"/>
      <c r="M135" s="5" t="s">
        <v>494</v>
      </c>
      <c r="N135" s="5"/>
      <c r="O135" s="14"/>
      <c r="P135" s="5"/>
      <c r="Q135" s="5" t="s">
        <v>551</v>
      </c>
      <c r="R135" s="5"/>
      <c r="S135" s="7">
        <v>21.84</v>
      </c>
      <c r="T135" s="5"/>
      <c r="U135" s="7">
        <f t="shared" si="4"/>
        <v>5643.34</v>
      </c>
    </row>
    <row r="136" spans="1:21" x14ac:dyDescent="0.25">
      <c r="A136" s="5"/>
      <c r="B136" s="5"/>
      <c r="C136" s="5"/>
      <c r="D136" s="5"/>
      <c r="E136" s="5" t="s">
        <v>134</v>
      </c>
      <c r="F136" s="5"/>
      <c r="G136" s="6">
        <v>43409</v>
      </c>
      <c r="H136" s="5"/>
      <c r="I136" s="5" t="s">
        <v>184</v>
      </c>
      <c r="J136" s="5"/>
      <c r="K136" s="5"/>
      <c r="L136" s="5"/>
      <c r="M136" s="5" t="s">
        <v>494</v>
      </c>
      <c r="N136" s="5"/>
      <c r="O136" s="14"/>
      <c r="P136" s="5"/>
      <c r="Q136" s="5" t="s">
        <v>551</v>
      </c>
      <c r="R136" s="5"/>
      <c r="S136" s="7">
        <v>22.96</v>
      </c>
      <c r="T136" s="5"/>
      <c r="U136" s="7">
        <f t="shared" si="4"/>
        <v>5666.3</v>
      </c>
    </row>
    <row r="137" spans="1:21" x14ac:dyDescent="0.25">
      <c r="A137" s="5"/>
      <c r="B137" s="5"/>
      <c r="C137" s="5"/>
      <c r="D137" s="5"/>
      <c r="E137" s="5" t="s">
        <v>134</v>
      </c>
      <c r="F137" s="5"/>
      <c r="G137" s="6">
        <v>43409</v>
      </c>
      <c r="H137" s="5"/>
      <c r="I137" s="5" t="s">
        <v>184</v>
      </c>
      <c r="J137" s="5"/>
      <c r="K137" s="5"/>
      <c r="L137" s="5"/>
      <c r="M137" s="5" t="s">
        <v>497</v>
      </c>
      <c r="N137" s="5"/>
      <c r="O137" s="14"/>
      <c r="P137" s="5"/>
      <c r="Q137" s="5" t="s">
        <v>551</v>
      </c>
      <c r="R137" s="5"/>
      <c r="S137" s="7">
        <v>60.4</v>
      </c>
      <c r="T137" s="5"/>
      <c r="U137" s="7">
        <f t="shared" si="4"/>
        <v>5726.7</v>
      </c>
    </row>
    <row r="138" spans="1:21" x14ac:dyDescent="0.25">
      <c r="A138" s="5"/>
      <c r="B138" s="5"/>
      <c r="C138" s="5"/>
      <c r="D138" s="5"/>
      <c r="E138" s="5" t="s">
        <v>134</v>
      </c>
      <c r="F138" s="5"/>
      <c r="G138" s="6">
        <v>43409</v>
      </c>
      <c r="H138" s="5"/>
      <c r="I138" s="5" t="s">
        <v>184</v>
      </c>
      <c r="J138" s="5"/>
      <c r="K138" s="5"/>
      <c r="L138" s="5"/>
      <c r="M138" s="5" t="s">
        <v>495</v>
      </c>
      <c r="N138" s="5"/>
      <c r="O138" s="14"/>
      <c r="P138" s="5"/>
      <c r="Q138" s="5" t="s">
        <v>551</v>
      </c>
      <c r="R138" s="5"/>
      <c r="S138" s="7">
        <v>29.06</v>
      </c>
      <c r="T138" s="5"/>
      <c r="U138" s="7">
        <f t="shared" si="4"/>
        <v>5755.76</v>
      </c>
    </row>
    <row r="139" spans="1:21" ht="15.75" thickBot="1" x14ac:dyDescent="0.3">
      <c r="A139" s="5"/>
      <c r="B139" s="5"/>
      <c r="C139" s="5"/>
      <c r="D139" s="5"/>
      <c r="E139" s="5" t="s">
        <v>134</v>
      </c>
      <c r="F139" s="5"/>
      <c r="G139" s="6">
        <v>43409</v>
      </c>
      <c r="H139" s="5"/>
      <c r="I139" s="5" t="s">
        <v>184</v>
      </c>
      <c r="J139" s="5"/>
      <c r="K139" s="5"/>
      <c r="L139" s="5"/>
      <c r="M139" s="5" t="s">
        <v>496</v>
      </c>
      <c r="N139" s="5"/>
      <c r="O139" s="14"/>
      <c r="P139" s="5"/>
      <c r="Q139" s="5" t="s">
        <v>551</v>
      </c>
      <c r="R139" s="5"/>
      <c r="S139" s="8">
        <v>22.96</v>
      </c>
      <c r="T139" s="5"/>
      <c r="U139" s="8">
        <f t="shared" si="4"/>
        <v>5778.72</v>
      </c>
    </row>
    <row r="140" spans="1:21" x14ac:dyDescent="0.25">
      <c r="A140" s="5"/>
      <c r="B140" s="5" t="s">
        <v>36</v>
      </c>
      <c r="C140" s="5"/>
      <c r="D140" s="5"/>
      <c r="E140" s="5"/>
      <c r="F140" s="5"/>
      <c r="G140" s="6"/>
      <c r="H140" s="5"/>
      <c r="I140" s="5"/>
      <c r="J140" s="5"/>
      <c r="K140" s="5"/>
      <c r="L140" s="5"/>
      <c r="M140" s="5"/>
      <c r="N140" s="5"/>
      <c r="O140" s="15"/>
      <c r="P140" s="5"/>
      <c r="Q140" s="5"/>
      <c r="R140" s="5"/>
      <c r="S140" s="7">
        <f>ROUND(SUM(S86:S139),5)</f>
        <v>5778.72</v>
      </c>
      <c r="T140" s="5"/>
      <c r="U140" s="7">
        <f>U139</f>
        <v>5778.72</v>
      </c>
    </row>
    <row r="141" spans="1:21" x14ac:dyDescent="0.25">
      <c r="A141" s="2"/>
      <c r="B141" s="2" t="s">
        <v>37</v>
      </c>
      <c r="C141" s="2"/>
      <c r="D141" s="2"/>
      <c r="E141" s="2"/>
      <c r="F141" s="2"/>
      <c r="G141" s="3"/>
      <c r="H141" s="2"/>
      <c r="I141" s="2"/>
      <c r="J141" s="2"/>
      <c r="K141" s="2"/>
      <c r="L141" s="2"/>
      <c r="M141" s="2"/>
      <c r="N141" s="2"/>
      <c r="O141" s="13"/>
      <c r="P141" s="2"/>
      <c r="Q141" s="2"/>
      <c r="R141" s="2"/>
      <c r="S141" s="4"/>
      <c r="T141" s="2"/>
      <c r="U141" s="4"/>
    </row>
    <row r="142" spans="1:21" ht="15.75" thickBot="1" x14ac:dyDescent="0.3">
      <c r="A142" s="1"/>
      <c r="B142" s="1"/>
      <c r="C142" s="5"/>
      <c r="D142" s="5"/>
      <c r="E142" s="5" t="s">
        <v>133</v>
      </c>
      <c r="F142" s="5"/>
      <c r="G142" s="6">
        <v>43102</v>
      </c>
      <c r="H142" s="5"/>
      <c r="I142" s="5"/>
      <c r="J142" s="5"/>
      <c r="K142" s="5"/>
      <c r="L142" s="5"/>
      <c r="M142" s="5" t="s">
        <v>498</v>
      </c>
      <c r="N142" s="5"/>
      <c r="O142" s="14"/>
      <c r="P142" s="5"/>
      <c r="Q142" s="5" t="s">
        <v>550</v>
      </c>
      <c r="R142" s="5"/>
      <c r="S142" s="8">
        <v>120</v>
      </c>
      <c r="T142" s="5"/>
      <c r="U142" s="8">
        <f>ROUND(U141+S142,5)</f>
        <v>120</v>
      </c>
    </row>
    <row r="143" spans="1:21" x14ac:dyDescent="0.25">
      <c r="A143" s="5"/>
      <c r="B143" s="5" t="s">
        <v>38</v>
      </c>
      <c r="C143" s="5"/>
      <c r="D143" s="5"/>
      <c r="E143" s="5"/>
      <c r="F143" s="5"/>
      <c r="G143" s="6"/>
      <c r="H143" s="5"/>
      <c r="I143" s="5"/>
      <c r="J143" s="5"/>
      <c r="K143" s="5"/>
      <c r="L143" s="5"/>
      <c r="M143" s="5"/>
      <c r="N143" s="5"/>
      <c r="O143" s="15"/>
      <c r="P143" s="5"/>
      <c r="Q143" s="5"/>
      <c r="R143" s="5"/>
      <c r="S143" s="7">
        <f>ROUND(SUM(S141:S142),5)</f>
        <v>120</v>
      </c>
      <c r="T143" s="5"/>
      <c r="U143" s="7">
        <f>U142</f>
        <v>120</v>
      </c>
    </row>
    <row r="144" spans="1:21" x14ac:dyDescent="0.25">
      <c r="A144" s="2"/>
      <c r="B144" s="2" t="s">
        <v>39</v>
      </c>
      <c r="C144" s="2"/>
      <c r="D144" s="2"/>
      <c r="E144" s="2"/>
      <c r="F144" s="2"/>
      <c r="G144" s="3"/>
      <c r="H144" s="2"/>
      <c r="I144" s="2"/>
      <c r="J144" s="2"/>
      <c r="K144" s="2"/>
      <c r="L144" s="2"/>
      <c r="M144" s="2"/>
      <c r="N144" s="2"/>
      <c r="O144" s="13"/>
      <c r="P144" s="2"/>
      <c r="Q144" s="2"/>
      <c r="R144" s="2"/>
      <c r="S144" s="4"/>
      <c r="T144" s="2"/>
      <c r="U144" s="4"/>
    </row>
    <row r="145" spans="1:21" ht="15.75" thickBot="1" x14ac:dyDescent="0.3">
      <c r="A145" s="1"/>
      <c r="B145" s="1"/>
      <c r="C145" s="5"/>
      <c r="D145" s="5"/>
      <c r="E145" s="5" t="s">
        <v>133</v>
      </c>
      <c r="F145" s="5"/>
      <c r="G145" s="6">
        <v>43102</v>
      </c>
      <c r="H145" s="5"/>
      <c r="I145" s="5"/>
      <c r="J145" s="5"/>
      <c r="K145" s="5"/>
      <c r="L145" s="5"/>
      <c r="M145" s="5" t="s">
        <v>498</v>
      </c>
      <c r="N145" s="5"/>
      <c r="O145" s="14"/>
      <c r="P145" s="5"/>
      <c r="Q145" s="5" t="s">
        <v>550</v>
      </c>
      <c r="R145" s="5"/>
      <c r="S145" s="8">
        <v>120</v>
      </c>
      <c r="T145" s="5"/>
      <c r="U145" s="8">
        <f>ROUND(U144+S145,5)</f>
        <v>120</v>
      </c>
    </row>
    <row r="146" spans="1:21" x14ac:dyDescent="0.25">
      <c r="A146" s="5"/>
      <c r="B146" s="5" t="s">
        <v>40</v>
      </c>
      <c r="C146" s="5"/>
      <c r="D146" s="5"/>
      <c r="E146" s="5"/>
      <c r="F146" s="5"/>
      <c r="G146" s="6"/>
      <c r="H146" s="5"/>
      <c r="I146" s="5"/>
      <c r="J146" s="5"/>
      <c r="K146" s="5"/>
      <c r="L146" s="5"/>
      <c r="M146" s="5"/>
      <c r="N146" s="5"/>
      <c r="O146" s="15"/>
      <c r="P146" s="5"/>
      <c r="Q146" s="5"/>
      <c r="R146" s="5"/>
      <c r="S146" s="7">
        <f>ROUND(SUM(S144:S145),5)</f>
        <v>120</v>
      </c>
      <c r="T146" s="5"/>
      <c r="U146" s="7">
        <f>U145</f>
        <v>120</v>
      </c>
    </row>
    <row r="147" spans="1:21" x14ac:dyDescent="0.25">
      <c r="A147" s="2"/>
      <c r="B147" s="2" t="s">
        <v>41</v>
      </c>
      <c r="C147" s="2"/>
      <c r="D147" s="2"/>
      <c r="E147" s="2"/>
      <c r="F147" s="2"/>
      <c r="G147" s="3"/>
      <c r="H147" s="2"/>
      <c r="I147" s="2"/>
      <c r="J147" s="2"/>
      <c r="K147" s="2"/>
      <c r="L147" s="2"/>
      <c r="M147" s="2"/>
      <c r="N147" s="2"/>
      <c r="O147" s="13"/>
      <c r="P147" s="2"/>
      <c r="Q147" s="2"/>
      <c r="R147" s="2"/>
      <c r="S147" s="4"/>
      <c r="T147" s="2"/>
      <c r="U147" s="4"/>
    </row>
    <row r="148" spans="1:21" ht="15.75" thickBot="1" x14ac:dyDescent="0.3">
      <c r="A148" s="1"/>
      <c r="B148" s="1"/>
      <c r="C148" s="5"/>
      <c r="D148" s="5"/>
      <c r="E148" s="5" t="s">
        <v>133</v>
      </c>
      <c r="F148" s="5"/>
      <c r="G148" s="6">
        <v>43136</v>
      </c>
      <c r="H148" s="5"/>
      <c r="I148" s="5" t="s">
        <v>185</v>
      </c>
      <c r="J148" s="5"/>
      <c r="K148" s="5" t="s">
        <v>185</v>
      </c>
      <c r="L148" s="5"/>
      <c r="M148" s="5" t="s">
        <v>499</v>
      </c>
      <c r="N148" s="5"/>
      <c r="O148" s="14"/>
      <c r="P148" s="5"/>
      <c r="Q148" s="5" t="s">
        <v>550</v>
      </c>
      <c r="R148" s="5"/>
      <c r="S148" s="8">
        <v>189</v>
      </c>
      <c r="T148" s="5"/>
      <c r="U148" s="8">
        <f>ROUND(U147+S148,5)</f>
        <v>189</v>
      </c>
    </row>
    <row r="149" spans="1:21" x14ac:dyDescent="0.25">
      <c r="A149" s="5"/>
      <c r="B149" s="5" t="s">
        <v>42</v>
      </c>
      <c r="C149" s="5"/>
      <c r="D149" s="5"/>
      <c r="E149" s="5"/>
      <c r="F149" s="5"/>
      <c r="G149" s="6"/>
      <c r="H149" s="5"/>
      <c r="I149" s="5"/>
      <c r="J149" s="5"/>
      <c r="K149" s="5"/>
      <c r="L149" s="5"/>
      <c r="M149" s="5"/>
      <c r="N149" s="5"/>
      <c r="O149" s="15"/>
      <c r="P149" s="5"/>
      <c r="Q149" s="5"/>
      <c r="R149" s="5"/>
      <c r="S149" s="7">
        <f>ROUND(SUM(S147:S148),5)</f>
        <v>189</v>
      </c>
      <c r="T149" s="5"/>
      <c r="U149" s="7">
        <f>U148</f>
        <v>189</v>
      </c>
    </row>
    <row r="150" spans="1:21" x14ac:dyDescent="0.25">
      <c r="A150" s="2"/>
      <c r="B150" s="2" t="s">
        <v>43</v>
      </c>
      <c r="C150" s="2"/>
      <c r="D150" s="2"/>
      <c r="E150" s="2"/>
      <c r="F150" s="2"/>
      <c r="G150" s="3"/>
      <c r="H150" s="2"/>
      <c r="I150" s="2"/>
      <c r="J150" s="2"/>
      <c r="K150" s="2"/>
      <c r="L150" s="2"/>
      <c r="M150" s="2"/>
      <c r="N150" s="2"/>
      <c r="O150" s="13"/>
      <c r="P150" s="2"/>
      <c r="Q150" s="2"/>
      <c r="R150" s="2"/>
      <c r="S150" s="4"/>
      <c r="T150" s="2"/>
      <c r="U150" s="4"/>
    </row>
    <row r="151" spans="1:21" x14ac:dyDescent="0.25">
      <c r="A151" s="5"/>
      <c r="B151" s="5"/>
      <c r="C151" s="5"/>
      <c r="D151" s="5"/>
      <c r="E151" s="5" t="s">
        <v>133</v>
      </c>
      <c r="F151" s="5"/>
      <c r="G151" s="6">
        <v>43046</v>
      </c>
      <c r="H151" s="5"/>
      <c r="I151" s="5"/>
      <c r="J151" s="5"/>
      <c r="K151" s="5" t="s">
        <v>364</v>
      </c>
      <c r="L151" s="5"/>
      <c r="M151" s="5" t="s">
        <v>500</v>
      </c>
      <c r="N151" s="5"/>
      <c r="O151" s="14"/>
      <c r="P151" s="5"/>
      <c r="Q151" s="5" t="s">
        <v>550</v>
      </c>
      <c r="R151" s="5"/>
      <c r="S151" s="7">
        <v>600</v>
      </c>
      <c r="T151" s="5"/>
      <c r="U151" s="7">
        <f t="shared" ref="U151:U166" si="5">ROUND(U150+S151,5)</f>
        <v>600</v>
      </c>
    </row>
    <row r="152" spans="1:21" x14ac:dyDescent="0.25">
      <c r="A152" s="5"/>
      <c r="B152" s="5"/>
      <c r="C152" s="5"/>
      <c r="D152" s="5"/>
      <c r="E152" s="5" t="s">
        <v>133</v>
      </c>
      <c r="F152" s="5"/>
      <c r="G152" s="6">
        <v>43046</v>
      </c>
      <c r="H152" s="5"/>
      <c r="I152" s="5"/>
      <c r="J152" s="5"/>
      <c r="K152" s="5" t="s">
        <v>365</v>
      </c>
      <c r="L152" s="5"/>
      <c r="M152" s="5" t="s">
        <v>501</v>
      </c>
      <c r="N152" s="5"/>
      <c r="O152" s="14"/>
      <c r="P152" s="5"/>
      <c r="Q152" s="5" t="s">
        <v>550</v>
      </c>
      <c r="R152" s="5"/>
      <c r="S152" s="7">
        <v>550</v>
      </c>
      <c r="T152" s="5"/>
      <c r="U152" s="7">
        <f t="shared" si="5"/>
        <v>1150</v>
      </c>
    </row>
    <row r="153" spans="1:21" x14ac:dyDescent="0.25">
      <c r="A153" s="5"/>
      <c r="B153" s="5"/>
      <c r="C153" s="5"/>
      <c r="D153" s="5"/>
      <c r="E153" s="5" t="s">
        <v>133</v>
      </c>
      <c r="F153" s="5"/>
      <c r="G153" s="6">
        <v>43073</v>
      </c>
      <c r="H153" s="5"/>
      <c r="I153" s="5"/>
      <c r="J153" s="5"/>
      <c r="K153" s="5"/>
      <c r="L153" s="5"/>
      <c r="M153" s="5" t="s">
        <v>500</v>
      </c>
      <c r="N153" s="5"/>
      <c r="O153" s="14"/>
      <c r="P153" s="5"/>
      <c r="Q153" s="5" t="s">
        <v>550</v>
      </c>
      <c r="R153" s="5"/>
      <c r="S153" s="7">
        <v>600</v>
      </c>
      <c r="T153" s="5"/>
      <c r="U153" s="7">
        <f t="shared" si="5"/>
        <v>1750</v>
      </c>
    </row>
    <row r="154" spans="1:21" x14ac:dyDescent="0.25">
      <c r="A154" s="5"/>
      <c r="B154" s="5"/>
      <c r="C154" s="5"/>
      <c r="D154" s="5"/>
      <c r="E154" s="5" t="s">
        <v>133</v>
      </c>
      <c r="F154" s="5"/>
      <c r="G154" s="6">
        <v>43073</v>
      </c>
      <c r="H154" s="5"/>
      <c r="I154" s="5"/>
      <c r="J154" s="5"/>
      <c r="K154" s="5"/>
      <c r="L154" s="5"/>
      <c r="M154" s="5" t="s">
        <v>501</v>
      </c>
      <c r="N154" s="5"/>
      <c r="O154" s="14"/>
      <c r="P154" s="5"/>
      <c r="Q154" s="5" t="s">
        <v>550</v>
      </c>
      <c r="R154" s="5"/>
      <c r="S154" s="7">
        <v>550</v>
      </c>
      <c r="T154" s="5"/>
      <c r="U154" s="7">
        <f t="shared" si="5"/>
        <v>2300</v>
      </c>
    </row>
    <row r="155" spans="1:21" x14ac:dyDescent="0.25">
      <c r="A155" s="5"/>
      <c r="B155" s="5"/>
      <c r="C155" s="5"/>
      <c r="D155" s="5"/>
      <c r="E155" s="5" t="s">
        <v>133</v>
      </c>
      <c r="F155" s="5"/>
      <c r="G155" s="6">
        <v>43108</v>
      </c>
      <c r="H155" s="5"/>
      <c r="I155" s="5" t="s">
        <v>186</v>
      </c>
      <c r="J155" s="5"/>
      <c r="K155" s="5"/>
      <c r="L155" s="5"/>
      <c r="M155" s="5" t="s">
        <v>500</v>
      </c>
      <c r="N155" s="5"/>
      <c r="O155" s="14"/>
      <c r="P155" s="5"/>
      <c r="Q155" s="5" t="s">
        <v>550</v>
      </c>
      <c r="R155" s="5"/>
      <c r="S155" s="7">
        <v>600</v>
      </c>
      <c r="T155" s="5"/>
      <c r="U155" s="7">
        <f t="shared" si="5"/>
        <v>2900</v>
      </c>
    </row>
    <row r="156" spans="1:21" x14ac:dyDescent="0.25">
      <c r="A156" s="5"/>
      <c r="B156" s="5"/>
      <c r="C156" s="5"/>
      <c r="D156" s="5"/>
      <c r="E156" s="5" t="s">
        <v>133</v>
      </c>
      <c r="F156" s="5"/>
      <c r="G156" s="6">
        <v>43108</v>
      </c>
      <c r="H156" s="5"/>
      <c r="I156" s="5" t="s">
        <v>186</v>
      </c>
      <c r="J156" s="5"/>
      <c r="K156" s="5"/>
      <c r="L156" s="5"/>
      <c r="M156" s="5" t="s">
        <v>501</v>
      </c>
      <c r="N156" s="5"/>
      <c r="O156" s="14"/>
      <c r="P156" s="5"/>
      <c r="Q156" s="5" t="s">
        <v>550</v>
      </c>
      <c r="R156" s="5"/>
      <c r="S156" s="7">
        <v>550</v>
      </c>
      <c r="T156" s="5"/>
      <c r="U156" s="7">
        <f t="shared" si="5"/>
        <v>3450</v>
      </c>
    </row>
    <row r="157" spans="1:21" x14ac:dyDescent="0.25">
      <c r="A157" s="5"/>
      <c r="B157" s="5"/>
      <c r="C157" s="5"/>
      <c r="D157" s="5"/>
      <c r="E157" s="5" t="s">
        <v>133</v>
      </c>
      <c r="F157" s="5"/>
      <c r="G157" s="6">
        <v>43144</v>
      </c>
      <c r="H157" s="5"/>
      <c r="I157" s="5"/>
      <c r="J157" s="5"/>
      <c r="K157" s="5" t="s">
        <v>366</v>
      </c>
      <c r="L157" s="5"/>
      <c r="M157" s="5" t="s">
        <v>502</v>
      </c>
      <c r="N157" s="5"/>
      <c r="O157" s="14"/>
      <c r="P157" s="5"/>
      <c r="Q157" s="5" t="s">
        <v>550</v>
      </c>
      <c r="R157" s="5"/>
      <c r="S157" s="7">
        <v>606.25</v>
      </c>
      <c r="T157" s="5"/>
      <c r="U157" s="7">
        <f t="shared" si="5"/>
        <v>4056.25</v>
      </c>
    </row>
    <row r="158" spans="1:21" x14ac:dyDescent="0.25">
      <c r="A158" s="5"/>
      <c r="B158" s="5"/>
      <c r="C158" s="5"/>
      <c r="D158" s="5"/>
      <c r="E158" s="5" t="s">
        <v>134</v>
      </c>
      <c r="F158" s="5"/>
      <c r="G158" s="6">
        <v>43166</v>
      </c>
      <c r="H158" s="5"/>
      <c r="I158" s="5" t="s">
        <v>187</v>
      </c>
      <c r="J158" s="5"/>
      <c r="K158" s="5"/>
      <c r="L158" s="5"/>
      <c r="M158" s="5" t="s">
        <v>501</v>
      </c>
      <c r="N158" s="5"/>
      <c r="O158" s="14"/>
      <c r="P158" s="5"/>
      <c r="Q158" s="5" t="s">
        <v>551</v>
      </c>
      <c r="R158" s="5"/>
      <c r="S158" s="7">
        <v>606.25</v>
      </c>
      <c r="T158" s="5"/>
      <c r="U158" s="7">
        <f t="shared" si="5"/>
        <v>4662.5</v>
      </c>
    </row>
    <row r="159" spans="1:21" x14ac:dyDescent="0.25">
      <c r="A159" s="5"/>
      <c r="B159" s="5"/>
      <c r="C159" s="5"/>
      <c r="D159" s="5"/>
      <c r="E159" s="5" t="s">
        <v>134</v>
      </c>
      <c r="F159" s="5"/>
      <c r="G159" s="6">
        <v>43200</v>
      </c>
      <c r="H159" s="5"/>
      <c r="I159" s="5" t="s">
        <v>188</v>
      </c>
      <c r="J159" s="5"/>
      <c r="K159" s="5" t="s">
        <v>367</v>
      </c>
      <c r="L159" s="5"/>
      <c r="M159" s="5" t="s">
        <v>500</v>
      </c>
      <c r="N159" s="5"/>
      <c r="O159" s="14"/>
      <c r="P159" s="5"/>
      <c r="Q159" s="5" t="s">
        <v>551</v>
      </c>
      <c r="R159" s="5"/>
      <c r="S159" s="7">
        <v>1356.25</v>
      </c>
      <c r="T159" s="5"/>
      <c r="U159" s="7">
        <f t="shared" si="5"/>
        <v>6018.75</v>
      </c>
    </row>
    <row r="160" spans="1:21" x14ac:dyDescent="0.25">
      <c r="A160" s="5"/>
      <c r="B160" s="5"/>
      <c r="C160" s="5"/>
      <c r="D160" s="5"/>
      <c r="E160" s="5" t="s">
        <v>134</v>
      </c>
      <c r="F160" s="5"/>
      <c r="G160" s="6">
        <v>43227</v>
      </c>
      <c r="H160" s="5"/>
      <c r="I160" s="5" t="s">
        <v>189</v>
      </c>
      <c r="J160" s="5"/>
      <c r="K160" s="5" t="s">
        <v>368</v>
      </c>
      <c r="L160" s="5"/>
      <c r="M160" s="5" t="s">
        <v>500</v>
      </c>
      <c r="N160" s="5"/>
      <c r="O160" s="14"/>
      <c r="P160" s="5"/>
      <c r="Q160" s="5" t="s">
        <v>551</v>
      </c>
      <c r="R160" s="5"/>
      <c r="S160" s="7">
        <v>731.25</v>
      </c>
      <c r="T160" s="5"/>
      <c r="U160" s="7">
        <f t="shared" si="5"/>
        <v>6750</v>
      </c>
    </row>
    <row r="161" spans="1:21" x14ac:dyDescent="0.25">
      <c r="A161" s="5"/>
      <c r="B161" s="5"/>
      <c r="C161" s="5"/>
      <c r="D161" s="5"/>
      <c r="E161" s="5" t="s">
        <v>134</v>
      </c>
      <c r="F161" s="5"/>
      <c r="G161" s="6">
        <v>43262</v>
      </c>
      <c r="H161" s="5"/>
      <c r="I161" s="5" t="s">
        <v>190</v>
      </c>
      <c r="J161" s="5"/>
      <c r="K161" s="5" t="s">
        <v>346</v>
      </c>
      <c r="L161" s="5"/>
      <c r="M161" s="5" t="s">
        <v>500</v>
      </c>
      <c r="N161" s="5"/>
      <c r="O161" s="14"/>
      <c r="P161" s="5"/>
      <c r="Q161" s="5" t="s">
        <v>551</v>
      </c>
      <c r="R161" s="5"/>
      <c r="S161" s="7">
        <v>606.25</v>
      </c>
      <c r="T161" s="5"/>
      <c r="U161" s="7">
        <f t="shared" si="5"/>
        <v>7356.25</v>
      </c>
    </row>
    <row r="162" spans="1:21" x14ac:dyDescent="0.25">
      <c r="A162" s="5"/>
      <c r="B162" s="5"/>
      <c r="C162" s="5"/>
      <c r="D162" s="5"/>
      <c r="E162" s="5" t="s">
        <v>134</v>
      </c>
      <c r="F162" s="5"/>
      <c r="G162" s="6">
        <v>43290</v>
      </c>
      <c r="H162" s="5"/>
      <c r="I162" s="5" t="s">
        <v>191</v>
      </c>
      <c r="J162" s="5"/>
      <c r="K162" s="5" t="s">
        <v>350</v>
      </c>
      <c r="L162" s="5"/>
      <c r="M162" s="5" t="s">
        <v>500</v>
      </c>
      <c r="N162" s="5"/>
      <c r="O162" s="14"/>
      <c r="P162" s="5"/>
      <c r="Q162" s="5" t="s">
        <v>551</v>
      </c>
      <c r="R162" s="5"/>
      <c r="S162" s="7">
        <v>606.25</v>
      </c>
      <c r="T162" s="5"/>
      <c r="U162" s="7">
        <f t="shared" si="5"/>
        <v>7962.5</v>
      </c>
    </row>
    <row r="163" spans="1:21" x14ac:dyDescent="0.25">
      <c r="A163" s="5"/>
      <c r="B163" s="5"/>
      <c r="C163" s="5"/>
      <c r="D163" s="5"/>
      <c r="E163" s="5" t="s">
        <v>134</v>
      </c>
      <c r="F163" s="5"/>
      <c r="G163" s="6">
        <v>43290</v>
      </c>
      <c r="H163" s="5"/>
      <c r="I163" s="5" t="s">
        <v>192</v>
      </c>
      <c r="J163" s="5"/>
      <c r="K163" s="5" t="s">
        <v>369</v>
      </c>
      <c r="L163" s="5"/>
      <c r="M163" s="5" t="s">
        <v>501</v>
      </c>
      <c r="N163" s="5"/>
      <c r="O163" s="14"/>
      <c r="P163" s="5"/>
      <c r="Q163" s="5" t="s">
        <v>551</v>
      </c>
      <c r="R163" s="5"/>
      <c r="S163" s="7">
        <v>556.25</v>
      </c>
      <c r="T163" s="5"/>
      <c r="U163" s="7">
        <f t="shared" si="5"/>
        <v>8518.75</v>
      </c>
    </row>
    <row r="164" spans="1:21" x14ac:dyDescent="0.25">
      <c r="A164" s="5"/>
      <c r="B164" s="5"/>
      <c r="C164" s="5"/>
      <c r="D164" s="5"/>
      <c r="E164" s="5" t="s">
        <v>134</v>
      </c>
      <c r="F164" s="5"/>
      <c r="G164" s="6">
        <v>43318</v>
      </c>
      <c r="H164" s="5"/>
      <c r="I164" s="5" t="s">
        <v>193</v>
      </c>
      <c r="J164" s="5"/>
      <c r="K164" s="5" t="s">
        <v>348</v>
      </c>
      <c r="L164" s="5"/>
      <c r="M164" s="5" t="s">
        <v>500</v>
      </c>
      <c r="N164" s="5"/>
      <c r="O164" s="14"/>
      <c r="P164" s="5"/>
      <c r="Q164" s="5" t="s">
        <v>551</v>
      </c>
      <c r="R164" s="5"/>
      <c r="S164" s="7">
        <v>756.25</v>
      </c>
      <c r="T164" s="5"/>
      <c r="U164" s="7">
        <f t="shared" si="5"/>
        <v>9275</v>
      </c>
    </row>
    <row r="165" spans="1:21" x14ac:dyDescent="0.25">
      <c r="A165" s="5"/>
      <c r="B165" s="5"/>
      <c r="C165" s="5"/>
      <c r="D165" s="5"/>
      <c r="E165" s="5" t="s">
        <v>134</v>
      </c>
      <c r="F165" s="5"/>
      <c r="G165" s="6">
        <v>43356</v>
      </c>
      <c r="H165" s="5"/>
      <c r="I165" s="5" t="s">
        <v>194</v>
      </c>
      <c r="J165" s="5"/>
      <c r="K165" s="5" t="s">
        <v>370</v>
      </c>
      <c r="L165" s="5"/>
      <c r="M165" s="5" t="s">
        <v>500</v>
      </c>
      <c r="N165" s="5"/>
      <c r="O165" s="14"/>
      <c r="P165" s="5"/>
      <c r="Q165" s="5" t="s">
        <v>551</v>
      </c>
      <c r="R165" s="5"/>
      <c r="S165" s="7">
        <v>606.25</v>
      </c>
      <c r="T165" s="5"/>
      <c r="U165" s="7">
        <f t="shared" si="5"/>
        <v>9881.25</v>
      </c>
    </row>
    <row r="166" spans="1:21" ht="15.75" thickBot="1" x14ac:dyDescent="0.3">
      <c r="A166" s="5"/>
      <c r="B166" s="5"/>
      <c r="C166" s="5"/>
      <c r="D166" s="5"/>
      <c r="E166" s="5" t="s">
        <v>134</v>
      </c>
      <c r="F166" s="5"/>
      <c r="G166" s="6">
        <v>43376</v>
      </c>
      <c r="H166" s="5"/>
      <c r="I166" s="5" t="s">
        <v>195</v>
      </c>
      <c r="J166" s="5"/>
      <c r="K166" s="5" t="s">
        <v>371</v>
      </c>
      <c r="L166" s="5"/>
      <c r="M166" s="5" t="s">
        <v>500</v>
      </c>
      <c r="N166" s="5"/>
      <c r="O166" s="14"/>
      <c r="P166" s="5"/>
      <c r="Q166" s="5" t="s">
        <v>551</v>
      </c>
      <c r="R166" s="5"/>
      <c r="S166" s="8">
        <v>606.25</v>
      </c>
      <c r="T166" s="5"/>
      <c r="U166" s="8">
        <f t="shared" si="5"/>
        <v>10487.5</v>
      </c>
    </row>
    <row r="167" spans="1:21" x14ac:dyDescent="0.25">
      <c r="A167" s="5"/>
      <c r="B167" s="5" t="s">
        <v>44</v>
      </c>
      <c r="C167" s="5"/>
      <c r="D167" s="5"/>
      <c r="E167" s="5"/>
      <c r="F167" s="5"/>
      <c r="G167" s="6"/>
      <c r="H167" s="5"/>
      <c r="I167" s="5"/>
      <c r="J167" s="5"/>
      <c r="K167" s="5"/>
      <c r="L167" s="5"/>
      <c r="M167" s="5"/>
      <c r="N167" s="5"/>
      <c r="O167" s="15"/>
      <c r="P167" s="5"/>
      <c r="Q167" s="5"/>
      <c r="R167" s="5"/>
      <c r="S167" s="7">
        <f>ROUND(SUM(S150:S166),5)</f>
        <v>10487.5</v>
      </c>
      <c r="T167" s="5"/>
      <c r="U167" s="7">
        <f>U166</f>
        <v>10487.5</v>
      </c>
    </row>
    <row r="168" spans="1:21" x14ac:dyDescent="0.25">
      <c r="A168" s="2"/>
      <c r="B168" s="2" t="s">
        <v>45</v>
      </c>
      <c r="C168" s="2"/>
      <c r="D168" s="2"/>
      <c r="E168" s="2"/>
      <c r="F168" s="2"/>
      <c r="G168" s="3"/>
      <c r="H168" s="2"/>
      <c r="I168" s="2"/>
      <c r="J168" s="2"/>
      <c r="K168" s="2"/>
      <c r="L168" s="2"/>
      <c r="M168" s="2"/>
      <c r="N168" s="2"/>
      <c r="O168" s="13"/>
      <c r="P168" s="2"/>
      <c r="Q168" s="2"/>
      <c r="R168" s="2"/>
      <c r="S168" s="4"/>
      <c r="T168" s="2"/>
      <c r="U168" s="4"/>
    </row>
    <row r="169" spans="1:21" ht="15.75" thickBot="1" x14ac:dyDescent="0.3">
      <c r="A169" s="1"/>
      <c r="B169" s="1"/>
      <c r="C169" s="5"/>
      <c r="D169" s="5"/>
      <c r="E169" s="5" t="s">
        <v>133</v>
      </c>
      <c r="F169" s="5"/>
      <c r="G169" s="6">
        <v>43102</v>
      </c>
      <c r="H169" s="5"/>
      <c r="I169" s="5"/>
      <c r="J169" s="5"/>
      <c r="K169" s="5"/>
      <c r="L169" s="5"/>
      <c r="M169" s="5" t="s">
        <v>498</v>
      </c>
      <c r="N169" s="5"/>
      <c r="O169" s="14"/>
      <c r="P169" s="5"/>
      <c r="Q169" s="5" t="s">
        <v>550</v>
      </c>
      <c r="R169" s="5"/>
      <c r="S169" s="8">
        <v>160</v>
      </c>
      <c r="T169" s="5"/>
      <c r="U169" s="8">
        <f>ROUND(U168+S169,5)</f>
        <v>160</v>
      </c>
    </row>
    <row r="170" spans="1:21" x14ac:dyDescent="0.25">
      <c r="A170" s="5"/>
      <c r="B170" s="5" t="s">
        <v>46</v>
      </c>
      <c r="C170" s="5"/>
      <c r="D170" s="5"/>
      <c r="E170" s="5"/>
      <c r="F170" s="5"/>
      <c r="G170" s="6"/>
      <c r="H170" s="5"/>
      <c r="I170" s="5"/>
      <c r="J170" s="5"/>
      <c r="K170" s="5"/>
      <c r="L170" s="5"/>
      <c r="M170" s="5"/>
      <c r="N170" s="5"/>
      <c r="O170" s="15"/>
      <c r="P170" s="5"/>
      <c r="Q170" s="5"/>
      <c r="R170" s="5"/>
      <c r="S170" s="7">
        <f>ROUND(SUM(S168:S169),5)</f>
        <v>160</v>
      </c>
      <c r="T170" s="5"/>
      <c r="U170" s="7">
        <f>U169</f>
        <v>160</v>
      </c>
    </row>
    <row r="171" spans="1:21" x14ac:dyDescent="0.25">
      <c r="A171" s="2"/>
      <c r="B171" s="2" t="s">
        <v>47</v>
      </c>
      <c r="C171" s="2"/>
      <c r="D171" s="2"/>
      <c r="E171" s="2"/>
      <c r="F171" s="2"/>
      <c r="G171" s="3"/>
      <c r="H171" s="2"/>
      <c r="I171" s="2"/>
      <c r="J171" s="2"/>
      <c r="K171" s="2"/>
      <c r="L171" s="2"/>
      <c r="M171" s="2"/>
      <c r="N171" s="2"/>
      <c r="O171" s="13"/>
      <c r="P171" s="2"/>
      <c r="Q171" s="2"/>
      <c r="R171" s="2"/>
      <c r="S171" s="4"/>
      <c r="T171" s="2"/>
      <c r="U171" s="4"/>
    </row>
    <row r="172" spans="1:21" ht="15.75" thickBot="1" x14ac:dyDescent="0.3">
      <c r="A172" s="1"/>
      <c r="B172" s="1"/>
      <c r="C172" s="5"/>
      <c r="D172" s="5"/>
      <c r="E172" s="5" t="s">
        <v>135</v>
      </c>
      <c r="F172" s="5"/>
      <c r="G172" s="6">
        <v>43353</v>
      </c>
      <c r="H172" s="5"/>
      <c r="I172" s="5"/>
      <c r="J172" s="5"/>
      <c r="K172" s="5" t="s">
        <v>372</v>
      </c>
      <c r="L172" s="5"/>
      <c r="M172" s="5" t="s">
        <v>503</v>
      </c>
      <c r="N172" s="5"/>
      <c r="O172" s="14"/>
      <c r="P172" s="5"/>
      <c r="Q172" s="5" t="s">
        <v>551</v>
      </c>
      <c r="R172" s="5"/>
      <c r="S172" s="8">
        <v>-50</v>
      </c>
      <c r="T172" s="5"/>
      <c r="U172" s="8">
        <f>ROUND(U171+S172,5)</f>
        <v>-50</v>
      </c>
    </row>
    <row r="173" spans="1:21" x14ac:dyDescent="0.25">
      <c r="A173" s="5"/>
      <c r="B173" s="5" t="s">
        <v>48</v>
      </c>
      <c r="C173" s="5"/>
      <c r="D173" s="5"/>
      <c r="E173" s="5"/>
      <c r="F173" s="5"/>
      <c r="G173" s="6"/>
      <c r="H173" s="5"/>
      <c r="I173" s="5"/>
      <c r="J173" s="5"/>
      <c r="K173" s="5"/>
      <c r="L173" s="5"/>
      <c r="M173" s="5"/>
      <c r="N173" s="5"/>
      <c r="O173" s="15"/>
      <c r="P173" s="5"/>
      <c r="Q173" s="5"/>
      <c r="R173" s="5"/>
      <c r="S173" s="7">
        <f>ROUND(SUM(S171:S172),5)</f>
        <v>-50</v>
      </c>
      <c r="T173" s="5"/>
      <c r="U173" s="7">
        <f>U172</f>
        <v>-50</v>
      </c>
    </row>
    <row r="174" spans="1:21" x14ac:dyDescent="0.25">
      <c r="A174" s="2"/>
      <c r="B174" s="2" t="s">
        <v>49</v>
      </c>
      <c r="C174" s="2"/>
      <c r="D174" s="2"/>
      <c r="E174" s="2"/>
      <c r="F174" s="2"/>
      <c r="G174" s="3"/>
      <c r="H174" s="2"/>
      <c r="I174" s="2"/>
      <c r="J174" s="2"/>
      <c r="K174" s="2"/>
      <c r="L174" s="2"/>
      <c r="M174" s="2"/>
      <c r="N174" s="2"/>
      <c r="O174" s="13"/>
      <c r="P174" s="2"/>
      <c r="Q174" s="2"/>
      <c r="R174" s="2"/>
      <c r="S174" s="4"/>
      <c r="T174" s="2"/>
      <c r="U174" s="4"/>
    </row>
    <row r="175" spans="1:21" x14ac:dyDescent="0.25">
      <c r="A175" s="5"/>
      <c r="B175" s="5"/>
      <c r="C175" s="5"/>
      <c r="D175" s="5"/>
      <c r="E175" s="5" t="s">
        <v>133</v>
      </c>
      <c r="F175" s="5"/>
      <c r="G175" s="6">
        <v>43143</v>
      </c>
      <c r="H175" s="5"/>
      <c r="I175" s="5"/>
      <c r="J175" s="5"/>
      <c r="K175" s="5" t="s">
        <v>373</v>
      </c>
      <c r="L175" s="5"/>
      <c r="M175" s="5" t="s">
        <v>504</v>
      </c>
      <c r="N175" s="5"/>
      <c r="O175" s="14"/>
      <c r="P175" s="5"/>
      <c r="Q175" s="5" t="s">
        <v>550</v>
      </c>
      <c r="R175" s="5"/>
      <c r="S175" s="7">
        <v>1762.31</v>
      </c>
      <c r="T175" s="5"/>
      <c r="U175" s="7">
        <f>ROUND(U174+S175,5)</f>
        <v>1762.31</v>
      </c>
    </row>
    <row r="176" spans="1:21" ht="15.75" thickBot="1" x14ac:dyDescent="0.3">
      <c r="A176" s="5"/>
      <c r="B176" s="5"/>
      <c r="C176" s="5"/>
      <c r="D176" s="5"/>
      <c r="E176" s="5" t="s">
        <v>134</v>
      </c>
      <c r="F176" s="5"/>
      <c r="G176" s="6">
        <v>43214</v>
      </c>
      <c r="H176" s="5"/>
      <c r="I176" s="5" t="s">
        <v>196</v>
      </c>
      <c r="J176" s="5"/>
      <c r="K176" s="5" t="s">
        <v>374</v>
      </c>
      <c r="L176" s="5"/>
      <c r="M176" s="5" t="s">
        <v>505</v>
      </c>
      <c r="N176" s="5"/>
      <c r="O176" s="14"/>
      <c r="P176" s="5"/>
      <c r="Q176" s="5" t="s">
        <v>551</v>
      </c>
      <c r="R176" s="5"/>
      <c r="S176" s="8">
        <v>400</v>
      </c>
      <c r="T176" s="5"/>
      <c r="U176" s="8">
        <f>ROUND(U175+S176,5)</f>
        <v>2162.31</v>
      </c>
    </row>
    <row r="177" spans="1:21" x14ac:dyDescent="0.25">
      <c r="A177" s="5"/>
      <c r="B177" s="5" t="s">
        <v>50</v>
      </c>
      <c r="C177" s="5"/>
      <c r="D177" s="5"/>
      <c r="E177" s="5"/>
      <c r="F177" s="5"/>
      <c r="G177" s="6"/>
      <c r="H177" s="5"/>
      <c r="I177" s="5"/>
      <c r="J177" s="5"/>
      <c r="K177" s="5"/>
      <c r="L177" s="5"/>
      <c r="M177" s="5"/>
      <c r="N177" s="5"/>
      <c r="O177" s="15"/>
      <c r="P177" s="5"/>
      <c r="Q177" s="5"/>
      <c r="R177" s="5"/>
      <c r="S177" s="7">
        <f>ROUND(SUM(S174:S176),5)</f>
        <v>2162.31</v>
      </c>
      <c r="T177" s="5"/>
      <c r="U177" s="7">
        <f>U176</f>
        <v>2162.31</v>
      </c>
    </row>
    <row r="178" spans="1:21" x14ac:dyDescent="0.25">
      <c r="A178" s="2"/>
      <c r="B178" s="2" t="s">
        <v>51</v>
      </c>
      <c r="C178" s="2"/>
      <c r="D178" s="2"/>
      <c r="E178" s="2"/>
      <c r="F178" s="2"/>
      <c r="G178" s="3"/>
      <c r="H178" s="2"/>
      <c r="I178" s="2"/>
      <c r="J178" s="2"/>
      <c r="K178" s="2"/>
      <c r="L178" s="2"/>
      <c r="M178" s="2"/>
      <c r="N178" s="2"/>
      <c r="O178" s="13"/>
      <c r="P178" s="2"/>
      <c r="Q178" s="2"/>
      <c r="R178" s="2"/>
      <c r="S178" s="4"/>
      <c r="T178" s="2"/>
      <c r="U178" s="4"/>
    </row>
    <row r="179" spans="1:21" ht="15.75" thickBot="1" x14ac:dyDescent="0.3">
      <c r="A179" s="1"/>
      <c r="B179" s="1"/>
      <c r="C179" s="5"/>
      <c r="D179" s="5"/>
      <c r="E179" s="5" t="s">
        <v>135</v>
      </c>
      <c r="F179" s="5"/>
      <c r="G179" s="6">
        <v>43104</v>
      </c>
      <c r="H179" s="5"/>
      <c r="I179" s="5" t="s">
        <v>197</v>
      </c>
      <c r="J179" s="5"/>
      <c r="K179" s="5" t="s">
        <v>135</v>
      </c>
      <c r="L179" s="5"/>
      <c r="M179" s="5" t="s">
        <v>506</v>
      </c>
      <c r="N179" s="5"/>
      <c r="O179" s="14"/>
      <c r="P179" s="5"/>
      <c r="Q179" s="5" t="s">
        <v>551</v>
      </c>
      <c r="R179" s="5"/>
      <c r="S179" s="8">
        <v>-442.5</v>
      </c>
      <c r="T179" s="5"/>
      <c r="U179" s="8">
        <f>ROUND(U178+S179,5)</f>
        <v>-442.5</v>
      </c>
    </row>
    <row r="180" spans="1:21" x14ac:dyDescent="0.25">
      <c r="A180" s="5"/>
      <c r="B180" s="5" t="s">
        <v>52</v>
      </c>
      <c r="C180" s="5"/>
      <c r="D180" s="5"/>
      <c r="E180" s="5"/>
      <c r="F180" s="5"/>
      <c r="G180" s="6"/>
      <c r="H180" s="5"/>
      <c r="I180" s="5"/>
      <c r="J180" s="5"/>
      <c r="K180" s="5"/>
      <c r="L180" s="5"/>
      <c r="M180" s="5"/>
      <c r="N180" s="5"/>
      <c r="O180" s="15"/>
      <c r="P180" s="5"/>
      <c r="Q180" s="5"/>
      <c r="R180" s="5"/>
      <c r="S180" s="7">
        <f>ROUND(SUM(S178:S179),5)</f>
        <v>-442.5</v>
      </c>
      <c r="T180" s="5"/>
      <c r="U180" s="7">
        <f>U179</f>
        <v>-442.5</v>
      </c>
    </row>
    <row r="181" spans="1:21" x14ac:dyDescent="0.25">
      <c r="A181" s="2"/>
      <c r="B181" s="2" t="s">
        <v>53</v>
      </c>
      <c r="C181" s="2"/>
      <c r="D181" s="2"/>
      <c r="E181" s="2"/>
      <c r="F181" s="2"/>
      <c r="G181" s="3"/>
      <c r="H181" s="2"/>
      <c r="I181" s="2"/>
      <c r="J181" s="2"/>
      <c r="K181" s="2"/>
      <c r="L181" s="2"/>
      <c r="M181" s="2"/>
      <c r="N181" s="2"/>
      <c r="O181" s="13"/>
      <c r="P181" s="2"/>
      <c r="Q181" s="2"/>
      <c r="R181" s="2"/>
      <c r="S181" s="4"/>
      <c r="T181" s="2"/>
      <c r="U181" s="4"/>
    </row>
    <row r="182" spans="1:21" x14ac:dyDescent="0.25">
      <c r="A182" s="5"/>
      <c r="B182" s="5"/>
      <c r="C182" s="5"/>
      <c r="D182" s="5"/>
      <c r="E182" s="5" t="s">
        <v>134</v>
      </c>
      <c r="F182" s="5"/>
      <c r="G182" s="6">
        <v>43290</v>
      </c>
      <c r="H182" s="5"/>
      <c r="I182" s="5" t="s">
        <v>198</v>
      </c>
      <c r="J182" s="5"/>
      <c r="K182" s="5" t="s">
        <v>375</v>
      </c>
      <c r="L182" s="5"/>
      <c r="M182" s="5" t="s">
        <v>507</v>
      </c>
      <c r="N182" s="5"/>
      <c r="O182" s="14"/>
      <c r="P182" s="5"/>
      <c r="Q182" s="5" t="s">
        <v>551</v>
      </c>
      <c r="R182" s="5"/>
      <c r="S182" s="7">
        <v>60</v>
      </c>
      <c r="T182" s="5"/>
      <c r="U182" s="7">
        <f>ROUND(U181+S182,5)</f>
        <v>60</v>
      </c>
    </row>
    <row r="183" spans="1:21" x14ac:dyDescent="0.25">
      <c r="A183" s="5"/>
      <c r="B183" s="5"/>
      <c r="C183" s="5"/>
      <c r="D183" s="5"/>
      <c r="E183" s="5" t="s">
        <v>135</v>
      </c>
      <c r="F183" s="5"/>
      <c r="G183" s="6">
        <v>43304</v>
      </c>
      <c r="H183" s="5"/>
      <c r="I183" s="5" t="s">
        <v>199</v>
      </c>
      <c r="J183" s="5"/>
      <c r="K183" s="5" t="s">
        <v>376</v>
      </c>
      <c r="L183" s="5"/>
      <c r="M183" s="5" t="s">
        <v>508</v>
      </c>
      <c r="N183" s="5"/>
      <c r="O183" s="14"/>
      <c r="P183" s="5"/>
      <c r="Q183" s="5" t="s">
        <v>551</v>
      </c>
      <c r="R183" s="5"/>
      <c r="S183" s="7">
        <v>-1408.2</v>
      </c>
      <c r="T183" s="5"/>
      <c r="U183" s="7">
        <f>ROUND(U182+S183,5)</f>
        <v>-1348.2</v>
      </c>
    </row>
    <row r="184" spans="1:21" x14ac:dyDescent="0.25">
      <c r="A184" s="5"/>
      <c r="B184" s="5"/>
      <c r="C184" s="5"/>
      <c r="D184" s="5"/>
      <c r="E184" s="5" t="s">
        <v>134</v>
      </c>
      <c r="F184" s="5"/>
      <c r="G184" s="6">
        <v>43320</v>
      </c>
      <c r="H184" s="5"/>
      <c r="I184" s="5" t="s">
        <v>200</v>
      </c>
      <c r="J184" s="5"/>
      <c r="K184" s="5" t="s">
        <v>377</v>
      </c>
      <c r="L184" s="5"/>
      <c r="M184" s="5" t="s">
        <v>507</v>
      </c>
      <c r="N184" s="5"/>
      <c r="O184" s="14"/>
      <c r="P184" s="5"/>
      <c r="Q184" s="5" t="s">
        <v>551</v>
      </c>
      <c r="R184" s="5"/>
      <c r="S184" s="7">
        <v>300</v>
      </c>
      <c r="T184" s="5"/>
      <c r="U184" s="7">
        <f>ROUND(U183+S184,5)</f>
        <v>-1048.2</v>
      </c>
    </row>
    <row r="185" spans="1:21" ht="15.75" thickBot="1" x14ac:dyDescent="0.3">
      <c r="A185" s="5"/>
      <c r="B185" s="5"/>
      <c r="C185" s="5"/>
      <c r="D185" s="5"/>
      <c r="E185" s="5" t="s">
        <v>134</v>
      </c>
      <c r="F185" s="5"/>
      <c r="G185" s="6">
        <v>43389</v>
      </c>
      <c r="H185" s="5"/>
      <c r="I185" s="5" t="s">
        <v>201</v>
      </c>
      <c r="J185" s="5"/>
      <c r="K185" s="5" t="s">
        <v>378</v>
      </c>
      <c r="L185" s="5"/>
      <c r="M185" s="5" t="s">
        <v>507</v>
      </c>
      <c r="N185" s="5"/>
      <c r="O185" s="14"/>
      <c r="P185" s="5"/>
      <c r="Q185" s="5" t="s">
        <v>551</v>
      </c>
      <c r="R185" s="5"/>
      <c r="S185" s="8">
        <v>20</v>
      </c>
      <c r="T185" s="5"/>
      <c r="U185" s="8">
        <f>ROUND(U184+S185,5)</f>
        <v>-1028.2</v>
      </c>
    </row>
    <row r="186" spans="1:21" x14ac:dyDescent="0.25">
      <c r="A186" s="5"/>
      <c r="B186" s="5" t="s">
        <v>54</v>
      </c>
      <c r="C186" s="5"/>
      <c r="D186" s="5"/>
      <c r="E186" s="5"/>
      <c r="F186" s="5"/>
      <c r="G186" s="6"/>
      <c r="H186" s="5"/>
      <c r="I186" s="5"/>
      <c r="J186" s="5"/>
      <c r="K186" s="5"/>
      <c r="L186" s="5"/>
      <c r="M186" s="5"/>
      <c r="N186" s="5"/>
      <c r="O186" s="15"/>
      <c r="P186" s="5"/>
      <c r="Q186" s="5"/>
      <c r="R186" s="5"/>
      <c r="S186" s="7">
        <f>ROUND(SUM(S181:S185),5)</f>
        <v>-1028.2</v>
      </c>
      <c r="T186" s="5"/>
      <c r="U186" s="7">
        <f>U185</f>
        <v>-1028.2</v>
      </c>
    </row>
    <row r="187" spans="1:21" x14ac:dyDescent="0.25">
      <c r="A187" s="2"/>
      <c r="B187" s="2" t="s">
        <v>55</v>
      </c>
      <c r="C187" s="2"/>
      <c r="D187" s="2"/>
      <c r="E187" s="2"/>
      <c r="F187" s="2"/>
      <c r="G187" s="3"/>
      <c r="H187" s="2"/>
      <c r="I187" s="2"/>
      <c r="J187" s="2"/>
      <c r="K187" s="2"/>
      <c r="L187" s="2"/>
      <c r="M187" s="2"/>
      <c r="N187" s="2"/>
      <c r="O187" s="13"/>
      <c r="P187" s="2"/>
      <c r="Q187" s="2"/>
      <c r="R187" s="2"/>
      <c r="S187" s="4"/>
      <c r="T187" s="2"/>
      <c r="U187" s="4"/>
    </row>
    <row r="188" spans="1:21" ht="15.75" thickBot="1" x14ac:dyDescent="0.3">
      <c r="A188" s="1"/>
      <c r="B188" s="1"/>
      <c r="C188" s="5"/>
      <c r="D188" s="5"/>
      <c r="E188" s="5" t="s">
        <v>133</v>
      </c>
      <c r="F188" s="5"/>
      <c r="G188" s="6">
        <v>43102</v>
      </c>
      <c r="H188" s="5"/>
      <c r="I188" s="5"/>
      <c r="J188" s="5"/>
      <c r="K188" s="5"/>
      <c r="L188" s="5"/>
      <c r="M188" s="5" t="s">
        <v>498</v>
      </c>
      <c r="N188" s="5"/>
      <c r="O188" s="14"/>
      <c r="P188" s="5"/>
      <c r="Q188" s="5" t="s">
        <v>550</v>
      </c>
      <c r="R188" s="5"/>
      <c r="S188" s="8">
        <v>30</v>
      </c>
      <c r="T188" s="5"/>
      <c r="U188" s="8">
        <f>ROUND(U187+S188,5)</f>
        <v>30</v>
      </c>
    </row>
    <row r="189" spans="1:21" x14ac:dyDescent="0.25">
      <c r="A189" s="5"/>
      <c r="B189" s="5" t="s">
        <v>56</v>
      </c>
      <c r="C189" s="5"/>
      <c r="D189" s="5"/>
      <c r="E189" s="5"/>
      <c r="F189" s="5"/>
      <c r="G189" s="6"/>
      <c r="H189" s="5"/>
      <c r="I189" s="5"/>
      <c r="J189" s="5"/>
      <c r="K189" s="5"/>
      <c r="L189" s="5"/>
      <c r="M189" s="5"/>
      <c r="N189" s="5"/>
      <c r="O189" s="15"/>
      <c r="P189" s="5"/>
      <c r="Q189" s="5"/>
      <c r="R189" s="5"/>
      <c r="S189" s="7">
        <f>ROUND(SUM(S187:S188),5)</f>
        <v>30</v>
      </c>
      <c r="T189" s="5"/>
      <c r="U189" s="7">
        <f>U188</f>
        <v>30</v>
      </c>
    </row>
    <row r="190" spans="1:21" x14ac:dyDescent="0.25">
      <c r="A190" s="2"/>
      <c r="B190" s="2" t="s">
        <v>57</v>
      </c>
      <c r="C190" s="2"/>
      <c r="D190" s="2"/>
      <c r="E190" s="2"/>
      <c r="F190" s="2"/>
      <c r="G190" s="3"/>
      <c r="H190" s="2"/>
      <c r="I190" s="2"/>
      <c r="J190" s="2"/>
      <c r="K190" s="2"/>
      <c r="L190" s="2"/>
      <c r="M190" s="2"/>
      <c r="N190" s="2"/>
      <c r="O190" s="13"/>
      <c r="P190" s="2"/>
      <c r="Q190" s="2"/>
      <c r="R190" s="2"/>
      <c r="S190" s="4"/>
      <c r="T190" s="2"/>
      <c r="U190" s="4"/>
    </row>
    <row r="191" spans="1:21" ht="15.75" thickBot="1" x14ac:dyDescent="0.3">
      <c r="A191" s="1"/>
      <c r="B191" s="1"/>
      <c r="C191" s="5"/>
      <c r="D191" s="5"/>
      <c r="E191" s="5" t="s">
        <v>133</v>
      </c>
      <c r="F191" s="5"/>
      <c r="G191" s="6">
        <v>43102</v>
      </c>
      <c r="H191" s="5"/>
      <c r="I191" s="5"/>
      <c r="J191" s="5"/>
      <c r="K191" s="5"/>
      <c r="L191" s="5"/>
      <c r="M191" s="5" t="s">
        <v>498</v>
      </c>
      <c r="N191" s="5"/>
      <c r="O191" s="14"/>
      <c r="P191" s="5"/>
      <c r="Q191" s="5" t="s">
        <v>550</v>
      </c>
      <c r="R191" s="5"/>
      <c r="S191" s="8">
        <v>40</v>
      </c>
      <c r="T191" s="5"/>
      <c r="U191" s="8">
        <f>ROUND(U190+S191,5)</f>
        <v>40</v>
      </c>
    </row>
    <row r="192" spans="1:21" x14ac:dyDescent="0.25">
      <c r="A192" s="5"/>
      <c r="B192" s="5" t="s">
        <v>58</v>
      </c>
      <c r="C192" s="5"/>
      <c r="D192" s="5"/>
      <c r="E192" s="5"/>
      <c r="F192" s="5"/>
      <c r="G192" s="6"/>
      <c r="H192" s="5"/>
      <c r="I192" s="5"/>
      <c r="J192" s="5"/>
      <c r="K192" s="5"/>
      <c r="L192" s="5"/>
      <c r="M192" s="5"/>
      <c r="N192" s="5"/>
      <c r="O192" s="15"/>
      <c r="P192" s="5"/>
      <c r="Q192" s="5"/>
      <c r="R192" s="5"/>
      <c r="S192" s="7">
        <f>ROUND(SUM(S190:S191),5)</f>
        <v>40</v>
      </c>
      <c r="T192" s="5"/>
      <c r="U192" s="7">
        <f>U191</f>
        <v>40</v>
      </c>
    </row>
    <row r="193" spans="1:21" x14ac:dyDescent="0.25">
      <c r="A193" s="2"/>
      <c r="B193" s="2" t="s">
        <v>59</v>
      </c>
      <c r="C193" s="2"/>
      <c r="D193" s="2"/>
      <c r="E193" s="2"/>
      <c r="F193" s="2"/>
      <c r="G193" s="3"/>
      <c r="H193" s="2"/>
      <c r="I193" s="2"/>
      <c r="J193" s="2"/>
      <c r="K193" s="2"/>
      <c r="L193" s="2"/>
      <c r="M193" s="2"/>
      <c r="N193" s="2"/>
      <c r="O193" s="13"/>
      <c r="P193" s="2"/>
      <c r="Q193" s="2"/>
      <c r="R193" s="2"/>
      <c r="S193" s="4"/>
      <c r="T193" s="2"/>
      <c r="U193" s="4"/>
    </row>
    <row r="194" spans="1:21" ht="15.75" thickBot="1" x14ac:dyDescent="0.3">
      <c r="A194" s="1"/>
      <c r="B194" s="1"/>
      <c r="C194" s="5"/>
      <c r="D194" s="5"/>
      <c r="E194" s="5" t="s">
        <v>134</v>
      </c>
      <c r="F194" s="5"/>
      <c r="G194" s="6">
        <v>43347</v>
      </c>
      <c r="H194" s="5"/>
      <c r="I194" s="5" t="s">
        <v>202</v>
      </c>
      <c r="J194" s="5"/>
      <c r="K194" s="5" t="s">
        <v>379</v>
      </c>
      <c r="L194" s="5"/>
      <c r="M194" s="5" t="s">
        <v>509</v>
      </c>
      <c r="N194" s="5"/>
      <c r="O194" s="14"/>
      <c r="P194" s="5"/>
      <c r="Q194" s="5" t="s">
        <v>551</v>
      </c>
      <c r="R194" s="5"/>
      <c r="S194" s="8">
        <v>65.55</v>
      </c>
      <c r="T194" s="5"/>
      <c r="U194" s="8">
        <f>ROUND(U193+S194,5)</f>
        <v>65.55</v>
      </c>
    </row>
    <row r="195" spans="1:21" x14ac:dyDescent="0.25">
      <c r="A195" s="5"/>
      <c r="B195" s="5" t="s">
        <v>60</v>
      </c>
      <c r="C195" s="5"/>
      <c r="D195" s="5"/>
      <c r="E195" s="5"/>
      <c r="F195" s="5"/>
      <c r="G195" s="6"/>
      <c r="H195" s="5"/>
      <c r="I195" s="5"/>
      <c r="J195" s="5"/>
      <c r="K195" s="5"/>
      <c r="L195" s="5"/>
      <c r="M195" s="5"/>
      <c r="N195" s="5"/>
      <c r="O195" s="15"/>
      <c r="P195" s="5"/>
      <c r="Q195" s="5"/>
      <c r="R195" s="5"/>
      <c r="S195" s="7">
        <f>ROUND(SUM(S193:S194),5)</f>
        <v>65.55</v>
      </c>
      <c r="T195" s="5"/>
      <c r="U195" s="7">
        <f>U194</f>
        <v>65.55</v>
      </c>
    </row>
    <row r="196" spans="1:21" x14ac:dyDescent="0.25">
      <c r="A196" s="2"/>
      <c r="B196" s="2" t="s">
        <v>61</v>
      </c>
      <c r="C196" s="2"/>
      <c r="D196" s="2"/>
      <c r="E196" s="2"/>
      <c r="F196" s="2"/>
      <c r="G196" s="3"/>
      <c r="H196" s="2"/>
      <c r="I196" s="2"/>
      <c r="J196" s="2"/>
      <c r="K196" s="2"/>
      <c r="L196" s="2"/>
      <c r="M196" s="2"/>
      <c r="N196" s="2"/>
      <c r="O196" s="13"/>
      <c r="P196" s="2"/>
      <c r="Q196" s="2"/>
      <c r="R196" s="2"/>
      <c r="S196" s="4"/>
      <c r="T196" s="2"/>
      <c r="U196" s="4"/>
    </row>
    <row r="197" spans="1:21" x14ac:dyDescent="0.25">
      <c r="A197" s="5"/>
      <c r="B197" s="5"/>
      <c r="C197" s="5"/>
      <c r="D197" s="5"/>
      <c r="E197" s="5" t="s">
        <v>135</v>
      </c>
      <c r="F197" s="5"/>
      <c r="G197" s="6">
        <v>43059</v>
      </c>
      <c r="H197" s="5"/>
      <c r="I197" s="5" t="s">
        <v>203</v>
      </c>
      <c r="J197" s="5"/>
      <c r="K197" s="5" t="s">
        <v>380</v>
      </c>
      <c r="L197" s="5"/>
      <c r="M197" s="5" t="s">
        <v>490</v>
      </c>
      <c r="N197" s="5"/>
      <c r="O197" s="14"/>
      <c r="P197" s="5"/>
      <c r="Q197" s="5" t="s">
        <v>551</v>
      </c>
      <c r="R197" s="5"/>
      <c r="S197" s="7">
        <v>-1288.51</v>
      </c>
      <c r="T197" s="5"/>
      <c r="U197" s="7">
        <f t="shared" ref="U197:U213" si="6">ROUND(U196+S197,5)</f>
        <v>-1288.51</v>
      </c>
    </row>
    <row r="198" spans="1:21" x14ac:dyDescent="0.25">
      <c r="A198" s="5"/>
      <c r="B198" s="5"/>
      <c r="C198" s="5"/>
      <c r="D198" s="5"/>
      <c r="E198" s="5" t="s">
        <v>133</v>
      </c>
      <c r="F198" s="5"/>
      <c r="G198" s="6">
        <v>43087</v>
      </c>
      <c r="H198" s="5"/>
      <c r="I198" s="5"/>
      <c r="J198" s="5"/>
      <c r="K198" s="5"/>
      <c r="L198" s="5"/>
      <c r="M198" s="5" t="s">
        <v>510</v>
      </c>
      <c r="N198" s="5"/>
      <c r="O198" s="14"/>
      <c r="P198" s="5"/>
      <c r="Q198" s="5" t="s">
        <v>550</v>
      </c>
      <c r="R198" s="5"/>
      <c r="S198" s="7">
        <v>39.950000000000003</v>
      </c>
      <c r="T198" s="5"/>
      <c r="U198" s="7">
        <f t="shared" si="6"/>
        <v>-1248.56</v>
      </c>
    </row>
    <row r="199" spans="1:21" x14ac:dyDescent="0.25">
      <c r="A199" s="5"/>
      <c r="B199" s="5"/>
      <c r="C199" s="5"/>
      <c r="D199" s="5"/>
      <c r="E199" s="5" t="s">
        <v>133</v>
      </c>
      <c r="F199" s="5"/>
      <c r="G199" s="6">
        <v>43122</v>
      </c>
      <c r="H199" s="5"/>
      <c r="I199" s="5"/>
      <c r="J199" s="5"/>
      <c r="K199" s="5"/>
      <c r="L199" s="5"/>
      <c r="M199" s="5" t="s">
        <v>510</v>
      </c>
      <c r="N199" s="5"/>
      <c r="O199" s="14"/>
      <c r="P199" s="5"/>
      <c r="Q199" s="5" t="s">
        <v>550</v>
      </c>
      <c r="R199" s="5"/>
      <c r="S199" s="7">
        <v>39.950000000000003</v>
      </c>
      <c r="T199" s="5"/>
      <c r="U199" s="7">
        <f t="shared" si="6"/>
        <v>-1208.6099999999999</v>
      </c>
    </row>
    <row r="200" spans="1:21" x14ac:dyDescent="0.25">
      <c r="A200" s="5"/>
      <c r="B200" s="5"/>
      <c r="C200" s="5"/>
      <c r="D200" s="5"/>
      <c r="E200" s="5" t="s">
        <v>135</v>
      </c>
      <c r="F200" s="5"/>
      <c r="G200" s="6">
        <v>43152</v>
      </c>
      <c r="H200" s="5"/>
      <c r="I200" s="5" t="s">
        <v>204</v>
      </c>
      <c r="J200" s="5"/>
      <c r="K200" s="5" t="s">
        <v>381</v>
      </c>
      <c r="L200" s="5"/>
      <c r="M200" s="5" t="s">
        <v>490</v>
      </c>
      <c r="N200" s="5"/>
      <c r="O200" s="14"/>
      <c r="P200" s="5"/>
      <c r="Q200" s="5" t="s">
        <v>551</v>
      </c>
      <c r="R200" s="5"/>
      <c r="S200" s="7">
        <v>-1330.5</v>
      </c>
      <c r="T200" s="5"/>
      <c r="U200" s="7">
        <f t="shared" si="6"/>
        <v>-2539.11</v>
      </c>
    </row>
    <row r="201" spans="1:21" x14ac:dyDescent="0.25">
      <c r="A201" s="5"/>
      <c r="B201" s="5"/>
      <c r="C201" s="5"/>
      <c r="D201" s="5"/>
      <c r="E201" s="5" t="s">
        <v>133</v>
      </c>
      <c r="F201" s="5"/>
      <c r="G201" s="6">
        <v>43157</v>
      </c>
      <c r="H201" s="5"/>
      <c r="I201" s="5"/>
      <c r="J201" s="5"/>
      <c r="K201" s="5"/>
      <c r="L201" s="5"/>
      <c r="M201" s="5" t="s">
        <v>510</v>
      </c>
      <c r="N201" s="5"/>
      <c r="O201" s="14"/>
      <c r="P201" s="5"/>
      <c r="Q201" s="5" t="s">
        <v>550</v>
      </c>
      <c r="R201" s="5"/>
      <c r="S201" s="7">
        <v>39.950000000000003</v>
      </c>
      <c r="T201" s="5"/>
      <c r="U201" s="7">
        <f t="shared" si="6"/>
        <v>-2499.16</v>
      </c>
    </row>
    <row r="202" spans="1:21" x14ac:dyDescent="0.25">
      <c r="A202" s="5"/>
      <c r="B202" s="5"/>
      <c r="C202" s="5"/>
      <c r="D202" s="5"/>
      <c r="E202" s="5" t="s">
        <v>134</v>
      </c>
      <c r="F202" s="5"/>
      <c r="G202" s="6">
        <v>43172</v>
      </c>
      <c r="H202" s="5"/>
      <c r="I202" s="5" t="s">
        <v>205</v>
      </c>
      <c r="J202" s="5"/>
      <c r="K202" s="5"/>
      <c r="L202" s="5"/>
      <c r="M202" s="5" t="s">
        <v>510</v>
      </c>
      <c r="N202" s="5"/>
      <c r="O202" s="14"/>
      <c r="P202" s="5"/>
      <c r="Q202" s="5" t="s">
        <v>551</v>
      </c>
      <c r="R202" s="5"/>
      <c r="S202" s="7">
        <v>39.950000000000003</v>
      </c>
      <c r="T202" s="5"/>
      <c r="U202" s="7">
        <f t="shared" si="6"/>
        <v>-2459.21</v>
      </c>
    </row>
    <row r="203" spans="1:21" x14ac:dyDescent="0.25">
      <c r="A203" s="5"/>
      <c r="B203" s="5"/>
      <c r="C203" s="5"/>
      <c r="D203" s="5"/>
      <c r="E203" s="5" t="s">
        <v>134</v>
      </c>
      <c r="F203" s="5"/>
      <c r="G203" s="6">
        <v>43207</v>
      </c>
      <c r="H203" s="5"/>
      <c r="I203" s="5" t="s">
        <v>206</v>
      </c>
      <c r="J203" s="5"/>
      <c r="K203" s="5"/>
      <c r="L203" s="5"/>
      <c r="M203" s="5" t="s">
        <v>510</v>
      </c>
      <c r="N203" s="5"/>
      <c r="O203" s="14"/>
      <c r="P203" s="5"/>
      <c r="Q203" s="5" t="s">
        <v>551</v>
      </c>
      <c r="R203" s="5"/>
      <c r="S203" s="7">
        <v>39.950000000000003</v>
      </c>
      <c r="T203" s="5"/>
      <c r="U203" s="7">
        <f t="shared" si="6"/>
        <v>-2419.2600000000002</v>
      </c>
    </row>
    <row r="204" spans="1:21" x14ac:dyDescent="0.25">
      <c r="A204" s="5"/>
      <c r="B204" s="5"/>
      <c r="C204" s="5"/>
      <c r="D204" s="5"/>
      <c r="E204" s="5" t="s">
        <v>134</v>
      </c>
      <c r="F204" s="5"/>
      <c r="G204" s="6">
        <v>43236</v>
      </c>
      <c r="H204" s="5"/>
      <c r="I204" s="5" t="s">
        <v>207</v>
      </c>
      <c r="J204" s="5"/>
      <c r="K204" s="5"/>
      <c r="L204" s="5"/>
      <c r="M204" s="5" t="s">
        <v>510</v>
      </c>
      <c r="N204" s="5"/>
      <c r="O204" s="14"/>
      <c r="P204" s="5"/>
      <c r="Q204" s="5" t="s">
        <v>551</v>
      </c>
      <c r="R204" s="5"/>
      <c r="S204" s="7">
        <v>194</v>
      </c>
      <c r="T204" s="5"/>
      <c r="U204" s="7">
        <f t="shared" si="6"/>
        <v>-2225.2600000000002</v>
      </c>
    </row>
    <row r="205" spans="1:21" x14ac:dyDescent="0.25">
      <c r="A205" s="5"/>
      <c r="B205" s="5"/>
      <c r="C205" s="5"/>
      <c r="D205" s="5"/>
      <c r="E205" s="5" t="s">
        <v>135</v>
      </c>
      <c r="F205" s="5"/>
      <c r="G205" s="6">
        <v>43241</v>
      </c>
      <c r="H205" s="5"/>
      <c r="I205" s="5" t="s">
        <v>208</v>
      </c>
      <c r="J205" s="5"/>
      <c r="K205" s="5" t="s">
        <v>382</v>
      </c>
      <c r="L205" s="5"/>
      <c r="M205" s="5" t="s">
        <v>490</v>
      </c>
      <c r="N205" s="5"/>
      <c r="O205" s="14"/>
      <c r="P205" s="5"/>
      <c r="Q205" s="5" t="s">
        <v>551</v>
      </c>
      <c r="R205" s="5"/>
      <c r="S205" s="7">
        <v>-1386.21</v>
      </c>
      <c r="T205" s="5"/>
      <c r="U205" s="7">
        <f t="shared" si="6"/>
        <v>-3611.47</v>
      </c>
    </row>
    <row r="206" spans="1:21" x14ac:dyDescent="0.25">
      <c r="A206" s="5"/>
      <c r="B206" s="5"/>
      <c r="C206" s="5"/>
      <c r="D206" s="5"/>
      <c r="E206" s="5" t="s">
        <v>134</v>
      </c>
      <c r="F206" s="5"/>
      <c r="G206" s="6">
        <v>43270</v>
      </c>
      <c r="H206" s="5"/>
      <c r="I206" s="5" t="s">
        <v>209</v>
      </c>
      <c r="J206" s="5"/>
      <c r="K206" s="5" t="s">
        <v>346</v>
      </c>
      <c r="L206" s="5"/>
      <c r="M206" s="5" t="s">
        <v>510</v>
      </c>
      <c r="N206" s="5"/>
      <c r="O206" s="14"/>
      <c r="P206" s="5"/>
      <c r="Q206" s="5" t="s">
        <v>551</v>
      </c>
      <c r="R206" s="5"/>
      <c r="S206" s="7">
        <v>27.92</v>
      </c>
      <c r="T206" s="5"/>
      <c r="U206" s="7">
        <f t="shared" si="6"/>
        <v>-3583.55</v>
      </c>
    </row>
    <row r="207" spans="1:21" x14ac:dyDescent="0.25">
      <c r="A207" s="5"/>
      <c r="B207" s="5"/>
      <c r="C207" s="5"/>
      <c r="D207" s="5"/>
      <c r="E207" s="5" t="s">
        <v>134</v>
      </c>
      <c r="F207" s="5"/>
      <c r="G207" s="6">
        <v>43304</v>
      </c>
      <c r="H207" s="5"/>
      <c r="I207" s="5" t="s">
        <v>210</v>
      </c>
      <c r="J207" s="5"/>
      <c r="K207" s="5"/>
      <c r="L207" s="5"/>
      <c r="M207" s="5" t="s">
        <v>510</v>
      </c>
      <c r="N207" s="5"/>
      <c r="O207" s="14"/>
      <c r="P207" s="5"/>
      <c r="Q207" s="5" t="s">
        <v>551</v>
      </c>
      <c r="R207" s="5"/>
      <c r="S207" s="7">
        <v>39.950000000000003</v>
      </c>
      <c r="T207" s="5"/>
      <c r="U207" s="7">
        <f t="shared" si="6"/>
        <v>-3543.6</v>
      </c>
    </row>
    <row r="208" spans="1:21" x14ac:dyDescent="0.25">
      <c r="A208" s="5"/>
      <c r="B208" s="5"/>
      <c r="C208" s="5"/>
      <c r="D208" s="5"/>
      <c r="E208" s="5" t="s">
        <v>134</v>
      </c>
      <c r="F208" s="5"/>
      <c r="G208" s="6">
        <v>43328</v>
      </c>
      <c r="H208" s="5"/>
      <c r="I208" s="5" t="s">
        <v>211</v>
      </c>
      <c r="J208" s="5"/>
      <c r="K208" s="5"/>
      <c r="L208" s="5"/>
      <c r="M208" s="5" t="s">
        <v>510</v>
      </c>
      <c r="N208" s="5"/>
      <c r="O208" s="14"/>
      <c r="P208" s="5"/>
      <c r="Q208" s="5" t="s">
        <v>551</v>
      </c>
      <c r="R208" s="5"/>
      <c r="S208" s="7">
        <v>39.950000000000003</v>
      </c>
      <c r="T208" s="5"/>
      <c r="U208" s="7">
        <f t="shared" si="6"/>
        <v>-3503.65</v>
      </c>
    </row>
    <row r="209" spans="1:21" x14ac:dyDescent="0.25">
      <c r="A209" s="5"/>
      <c r="B209" s="5"/>
      <c r="C209" s="5"/>
      <c r="D209" s="5"/>
      <c r="E209" s="5" t="s">
        <v>135</v>
      </c>
      <c r="F209" s="5"/>
      <c r="G209" s="6">
        <v>43333</v>
      </c>
      <c r="H209" s="5"/>
      <c r="I209" s="5" t="s">
        <v>212</v>
      </c>
      <c r="J209" s="5"/>
      <c r="K209" s="5" t="s">
        <v>383</v>
      </c>
      <c r="L209" s="5"/>
      <c r="M209" s="5" t="s">
        <v>490</v>
      </c>
      <c r="N209" s="5"/>
      <c r="O209" s="14"/>
      <c r="P209" s="5"/>
      <c r="Q209" s="5" t="s">
        <v>551</v>
      </c>
      <c r="R209" s="5"/>
      <c r="S209" s="7">
        <v>-1371.09</v>
      </c>
      <c r="T209" s="5"/>
      <c r="U209" s="7">
        <f t="shared" si="6"/>
        <v>-4874.74</v>
      </c>
    </row>
    <row r="210" spans="1:21" x14ac:dyDescent="0.25">
      <c r="A210" s="5"/>
      <c r="B210" s="5"/>
      <c r="C210" s="5"/>
      <c r="D210" s="5"/>
      <c r="E210" s="5" t="s">
        <v>134</v>
      </c>
      <c r="F210" s="5"/>
      <c r="G210" s="6">
        <v>43356</v>
      </c>
      <c r="H210" s="5"/>
      <c r="I210" s="5" t="s">
        <v>213</v>
      </c>
      <c r="J210" s="5"/>
      <c r="K210" s="5"/>
      <c r="L210" s="5"/>
      <c r="M210" s="5" t="s">
        <v>510</v>
      </c>
      <c r="N210" s="5"/>
      <c r="O210" s="14"/>
      <c r="P210" s="5"/>
      <c r="Q210" s="5" t="s">
        <v>551</v>
      </c>
      <c r="R210" s="5"/>
      <c r="S210" s="7">
        <v>39.950000000000003</v>
      </c>
      <c r="T210" s="5"/>
      <c r="U210" s="7">
        <f t="shared" si="6"/>
        <v>-4834.79</v>
      </c>
    </row>
    <row r="211" spans="1:21" x14ac:dyDescent="0.25">
      <c r="A211" s="5"/>
      <c r="B211" s="5"/>
      <c r="C211" s="5"/>
      <c r="D211" s="5"/>
      <c r="E211" s="5" t="s">
        <v>134</v>
      </c>
      <c r="F211" s="5"/>
      <c r="G211" s="6">
        <v>43389</v>
      </c>
      <c r="H211" s="5"/>
      <c r="I211" s="5" t="s">
        <v>214</v>
      </c>
      <c r="J211" s="5"/>
      <c r="K211" s="5"/>
      <c r="L211" s="5"/>
      <c r="M211" s="5" t="s">
        <v>510</v>
      </c>
      <c r="N211" s="5"/>
      <c r="O211" s="14"/>
      <c r="P211" s="5"/>
      <c r="Q211" s="5" t="s">
        <v>551</v>
      </c>
      <c r="R211" s="5"/>
      <c r="S211" s="7">
        <v>39.950000000000003</v>
      </c>
      <c r="T211" s="5"/>
      <c r="U211" s="7">
        <f t="shared" si="6"/>
        <v>-4794.84</v>
      </c>
    </row>
    <row r="212" spans="1:21" x14ac:dyDescent="0.25">
      <c r="A212" s="5"/>
      <c r="B212" s="5"/>
      <c r="C212" s="5"/>
      <c r="D212" s="5"/>
      <c r="E212" s="5" t="s">
        <v>134</v>
      </c>
      <c r="F212" s="5"/>
      <c r="G212" s="6">
        <v>43423</v>
      </c>
      <c r="H212" s="5"/>
      <c r="I212" s="5" t="s">
        <v>215</v>
      </c>
      <c r="J212" s="5"/>
      <c r="K212" s="5" t="s">
        <v>384</v>
      </c>
      <c r="L212" s="5"/>
      <c r="M212" s="5" t="s">
        <v>510</v>
      </c>
      <c r="N212" s="5"/>
      <c r="O212" s="14"/>
      <c r="P212" s="5"/>
      <c r="Q212" s="5" t="s">
        <v>551</v>
      </c>
      <c r="R212" s="5"/>
      <c r="S212" s="7">
        <v>39.950000000000003</v>
      </c>
      <c r="T212" s="5"/>
      <c r="U212" s="7">
        <f t="shared" si="6"/>
        <v>-4754.8900000000003</v>
      </c>
    </row>
    <row r="213" spans="1:21" ht="15.75" thickBot="1" x14ac:dyDescent="0.3">
      <c r="A213" s="5"/>
      <c r="B213" s="5"/>
      <c r="C213" s="5"/>
      <c r="D213" s="5"/>
      <c r="E213" s="5" t="s">
        <v>135</v>
      </c>
      <c r="F213" s="5"/>
      <c r="G213" s="6">
        <v>43430</v>
      </c>
      <c r="H213" s="5"/>
      <c r="I213" s="5" t="s">
        <v>216</v>
      </c>
      <c r="J213" s="5"/>
      <c r="K213" s="5" t="s">
        <v>385</v>
      </c>
      <c r="L213" s="5"/>
      <c r="M213" s="5" t="s">
        <v>490</v>
      </c>
      <c r="N213" s="5"/>
      <c r="O213" s="14"/>
      <c r="P213" s="5"/>
      <c r="Q213" s="5" t="s">
        <v>551</v>
      </c>
      <c r="R213" s="5"/>
      <c r="S213" s="8">
        <v>-1228.06</v>
      </c>
      <c r="T213" s="5"/>
      <c r="U213" s="8">
        <f t="shared" si="6"/>
        <v>-5982.95</v>
      </c>
    </row>
    <row r="214" spans="1:21" x14ac:dyDescent="0.25">
      <c r="A214" s="5"/>
      <c r="B214" s="5" t="s">
        <v>62</v>
      </c>
      <c r="C214" s="5"/>
      <c r="D214" s="5"/>
      <c r="E214" s="5"/>
      <c r="F214" s="5"/>
      <c r="G214" s="6"/>
      <c r="H214" s="5"/>
      <c r="I214" s="5"/>
      <c r="J214" s="5"/>
      <c r="K214" s="5"/>
      <c r="L214" s="5"/>
      <c r="M214" s="5"/>
      <c r="N214" s="5"/>
      <c r="O214" s="15"/>
      <c r="P214" s="5"/>
      <c r="Q214" s="5"/>
      <c r="R214" s="5"/>
      <c r="S214" s="7">
        <f>ROUND(SUM(S196:S213),5)</f>
        <v>-5982.95</v>
      </c>
      <c r="T214" s="5"/>
      <c r="U214" s="7">
        <f>U213</f>
        <v>-5982.95</v>
      </c>
    </row>
    <row r="215" spans="1:21" x14ac:dyDescent="0.25">
      <c r="A215" s="2"/>
      <c r="B215" s="2" t="s">
        <v>63</v>
      </c>
      <c r="C215" s="2"/>
      <c r="D215" s="2"/>
      <c r="E215" s="2"/>
      <c r="F215" s="2"/>
      <c r="G215" s="3"/>
      <c r="H215" s="2"/>
      <c r="I215" s="2"/>
      <c r="J215" s="2"/>
      <c r="K215" s="2"/>
      <c r="L215" s="2"/>
      <c r="M215" s="2"/>
      <c r="N215" s="2"/>
      <c r="O215" s="13"/>
      <c r="P215" s="2"/>
      <c r="Q215" s="2"/>
      <c r="R215" s="2"/>
      <c r="S215" s="4"/>
      <c r="T215" s="2"/>
      <c r="U215" s="4"/>
    </row>
    <row r="216" spans="1:21" x14ac:dyDescent="0.25">
      <c r="A216" s="5"/>
      <c r="B216" s="5"/>
      <c r="C216" s="5"/>
      <c r="D216" s="5"/>
      <c r="E216" s="5" t="s">
        <v>135</v>
      </c>
      <c r="F216" s="5"/>
      <c r="G216" s="6">
        <v>43102</v>
      </c>
      <c r="H216" s="5"/>
      <c r="I216" s="5"/>
      <c r="J216" s="5"/>
      <c r="K216" s="5" t="s">
        <v>135</v>
      </c>
      <c r="L216" s="5"/>
      <c r="M216" s="5" t="s">
        <v>511</v>
      </c>
      <c r="N216" s="5"/>
      <c r="O216" s="14"/>
      <c r="P216" s="5"/>
      <c r="Q216" s="5" t="s">
        <v>551</v>
      </c>
      <c r="R216" s="5"/>
      <c r="S216" s="7">
        <v>-14086.73</v>
      </c>
      <c r="T216" s="5"/>
      <c r="U216" s="7">
        <f>ROUND(U215+S216,5)</f>
        <v>-14086.73</v>
      </c>
    </row>
    <row r="217" spans="1:21" ht="15.75" thickBot="1" x14ac:dyDescent="0.3">
      <c r="A217" s="5"/>
      <c r="B217" s="5"/>
      <c r="C217" s="5"/>
      <c r="D217" s="5"/>
      <c r="E217" s="5" t="s">
        <v>135</v>
      </c>
      <c r="F217" s="5"/>
      <c r="G217" s="6">
        <v>43279</v>
      </c>
      <c r="H217" s="5"/>
      <c r="I217" s="5"/>
      <c r="J217" s="5"/>
      <c r="K217" s="5" t="s">
        <v>135</v>
      </c>
      <c r="L217" s="5"/>
      <c r="M217" s="5" t="s">
        <v>511</v>
      </c>
      <c r="N217" s="5"/>
      <c r="O217" s="14"/>
      <c r="P217" s="5"/>
      <c r="Q217" s="5" t="s">
        <v>551</v>
      </c>
      <c r="R217" s="5"/>
      <c r="S217" s="8">
        <v>-19779.080000000002</v>
      </c>
      <c r="T217" s="5"/>
      <c r="U217" s="8">
        <f>ROUND(U216+S217,5)</f>
        <v>-33865.81</v>
      </c>
    </row>
    <row r="218" spans="1:21" x14ac:dyDescent="0.25">
      <c r="A218" s="5"/>
      <c r="B218" s="5" t="s">
        <v>64</v>
      </c>
      <c r="C218" s="5"/>
      <c r="D218" s="5"/>
      <c r="E218" s="5"/>
      <c r="F218" s="5"/>
      <c r="G218" s="6"/>
      <c r="H218" s="5"/>
      <c r="I218" s="5"/>
      <c r="J218" s="5"/>
      <c r="K218" s="5"/>
      <c r="L218" s="5"/>
      <c r="M218" s="5"/>
      <c r="N218" s="5"/>
      <c r="O218" s="15"/>
      <c r="P218" s="5"/>
      <c r="Q218" s="5"/>
      <c r="R218" s="5"/>
      <c r="S218" s="7">
        <f>ROUND(SUM(S215:S217),5)</f>
        <v>-33865.81</v>
      </c>
      <c r="T218" s="5"/>
      <c r="U218" s="7">
        <f>U217</f>
        <v>-33865.81</v>
      </c>
    </row>
    <row r="219" spans="1:21" x14ac:dyDescent="0.25">
      <c r="A219" s="2"/>
      <c r="B219" s="2" t="s">
        <v>65</v>
      </c>
      <c r="C219" s="2"/>
      <c r="D219" s="2"/>
      <c r="E219" s="2"/>
      <c r="F219" s="2"/>
      <c r="G219" s="3"/>
      <c r="H219" s="2"/>
      <c r="I219" s="2"/>
      <c r="J219" s="2"/>
      <c r="K219" s="2"/>
      <c r="L219" s="2"/>
      <c r="M219" s="2"/>
      <c r="N219" s="2"/>
      <c r="O219" s="13"/>
      <c r="P219" s="2"/>
      <c r="Q219" s="2"/>
      <c r="R219" s="2"/>
      <c r="S219" s="4"/>
      <c r="T219" s="2"/>
      <c r="U219" s="4"/>
    </row>
    <row r="220" spans="1:21" x14ac:dyDescent="0.25">
      <c r="A220" s="5"/>
      <c r="B220" s="5"/>
      <c r="C220" s="5"/>
      <c r="D220" s="5"/>
      <c r="E220" s="5" t="s">
        <v>133</v>
      </c>
      <c r="F220" s="5"/>
      <c r="G220" s="6">
        <v>43088</v>
      </c>
      <c r="H220" s="5"/>
      <c r="I220" s="5" t="s">
        <v>217</v>
      </c>
      <c r="J220" s="5"/>
      <c r="K220" s="5" t="s">
        <v>386</v>
      </c>
      <c r="L220" s="5"/>
      <c r="M220" s="5" t="s">
        <v>512</v>
      </c>
      <c r="N220" s="5"/>
      <c r="O220" s="14"/>
      <c r="P220" s="5"/>
      <c r="Q220" s="5" t="s">
        <v>550</v>
      </c>
      <c r="R220" s="5"/>
      <c r="S220" s="7">
        <v>75</v>
      </c>
      <c r="T220" s="5"/>
      <c r="U220" s="7">
        <f>ROUND(U219+S220,5)</f>
        <v>75</v>
      </c>
    </row>
    <row r="221" spans="1:21" ht="15.75" thickBot="1" x14ac:dyDescent="0.3">
      <c r="A221" s="5"/>
      <c r="B221" s="5"/>
      <c r="C221" s="5"/>
      <c r="D221" s="5"/>
      <c r="E221" s="5" t="s">
        <v>133</v>
      </c>
      <c r="F221" s="5"/>
      <c r="G221" s="6">
        <v>43102</v>
      </c>
      <c r="H221" s="5"/>
      <c r="I221" s="5"/>
      <c r="J221" s="5"/>
      <c r="K221" s="5"/>
      <c r="L221" s="5"/>
      <c r="M221" s="5" t="s">
        <v>513</v>
      </c>
      <c r="N221" s="5"/>
      <c r="O221" s="14"/>
      <c r="P221" s="5"/>
      <c r="Q221" s="5" t="s">
        <v>550</v>
      </c>
      <c r="R221" s="5"/>
      <c r="S221" s="8">
        <v>292</v>
      </c>
      <c r="T221" s="5"/>
      <c r="U221" s="8">
        <f>ROUND(U220+S221,5)</f>
        <v>367</v>
      </c>
    </row>
    <row r="222" spans="1:21" x14ac:dyDescent="0.25">
      <c r="A222" s="5"/>
      <c r="B222" s="5" t="s">
        <v>66</v>
      </c>
      <c r="C222" s="5"/>
      <c r="D222" s="5"/>
      <c r="E222" s="5"/>
      <c r="F222" s="5"/>
      <c r="G222" s="6"/>
      <c r="H222" s="5"/>
      <c r="I222" s="5"/>
      <c r="J222" s="5"/>
      <c r="K222" s="5"/>
      <c r="L222" s="5"/>
      <c r="M222" s="5"/>
      <c r="N222" s="5"/>
      <c r="O222" s="15"/>
      <c r="P222" s="5"/>
      <c r="Q222" s="5"/>
      <c r="R222" s="5"/>
      <c r="S222" s="7">
        <f>ROUND(SUM(S219:S221),5)</f>
        <v>367</v>
      </c>
      <c r="T222" s="5"/>
      <c r="U222" s="7">
        <f>U221</f>
        <v>367</v>
      </c>
    </row>
    <row r="223" spans="1:21" x14ac:dyDescent="0.25">
      <c r="A223" s="2"/>
      <c r="B223" s="2" t="s">
        <v>67</v>
      </c>
      <c r="C223" s="2"/>
      <c r="D223" s="2"/>
      <c r="E223" s="2"/>
      <c r="F223" s="2"/>
      <c r="G223" s="3"/>
      <c r="H223" s="2"/>
      <c r="I223" s="2"/>
      <c r="J223" s="2"/>
      <c r="K223" s="2"/>
      <c r="L223" s="2"/>
      <c r="M223" s="2"/>
      <c r="N223" s="2"/>
      <c r="O223" s="13"/>
      <c r="P223" s="2"/>
      <c r="Q223" s="2"/>
      <c r="R223" s="2"/>
      <c r="S223" s="4"/>
      <c r="T223" s="2"/>
      <c r="U223" s="4"/>
    </row>
    <row r="224" spans="1:21" x14ac:dyDescent="0.25">
      <c r="A224" s="5"/>
      <c r="B224" s="5"/>
      <c r="C224" s="5"/>
      <c r="D224" s="5"/>
      <c r="E224" s="5" t="s">
        <v>133</v>
      </c>
      <c r="F224" s="5"/>
      <c r="G224" s="6">
        <v>43045</v>
      </c>
      <c r="H224" s="5"/>
      <c r="I224" s="5"/>
      <c r="J224" s="5"/>
      <c r="K224" s="5" t="s">
        <v>387</v>
      </c>
      <c r="L224" s="5"/>
      <c r="M224" s="5" t="s">
        <v>514</v>
      </c>
      <c r="N224" s="5"/>
      <c r="O224" s="14"/>
      <c r="P224" s="5"/>
      <c r="Q224" s="5" t="s">
        <v>550</v>
      </c>
      <c r="R224" s="5"/>
      <c r="S224" s="7">
        <v>186.55</v>
      </c>
      <c r="T224" s="5"/>
      <c r="U224" s="7">
        <f t="shared" ref="U224:U229" si="7">ROUND(U223+S224,5)</f>
        <v>186.55</v>
      </c>
    </row>
    <row r="225" spans="1:21" x14ac:dyDescent="0.25">
      <c r="A225" s="5"/>
      <c r="B225" s="5"/>
      <c r="C225" s="5"/>
      <c r="D225" s="5"/>
      <c r="E225" s="5" t="s">
        <v>134</v>
      </c>
      <c r="F225" s="5"/>
      <c r="G225" s="6">
        <v>43185</v>
      </c>
      <c r="H225" s="5"/>
      <c r="I225" s="5" t="s">
        <v>218</v>
      </c>
      <c r="J225" s="5"/>
      <c r="K225" s="5"/>
      <c r="L225" s="5"/>
      <c r="M225" s="5" t="s">
        <v>514</v>
      </c>
      <c r="N225" s="5"/>
      <c r="O225" s="14"/>
      <c r="P225" s="5"/>
      <c r="Q225" s="5" t="s">
        <v>551</v>
      </c>
      <c r="R225" s="5"/>
      <c r="S225" s="7">
        <v>0</v>
      </c>
      <c r="T225" s="5"/>
      <c r="U225" s="7">
        <f t="shared" si="7"/>
        <v>186.55</v>
      </c>
    </row>
    <row r="226" spans="1:21" x14ac:dyDescent="0.25">
      <c r="A226" s="5"/>
      <c r="B226" s="5"/>
      <c r="C226" s="5"/>
      <c r="D226" s="5"/>
      <c r="E226" s="5" t="s">
        <v>134</v>
      </c>
      <c r="F226" s="5"/>
      <c r="G226" s="6">
        <v>43206</v>
      </c>
      <c r="H226" s="5"/>
      <c r="I226" s="5" t="s">
        <v>219</v>
      </c>
      <c r="J226" s="5"/>
      <c r="K226" s="5" t="s">
        <v>388</v>
      </c>
      <c r="L226" s="5"/>
      <c r="M226" s="5" t="s">
        <v>514</v>
      </c>
      <c r="N226" s="5"/>
      <c r="O226" s="14"/>
      <c r="P226" s="5"/>
      <c r="Q226" s="5" t="s">
        <v>551</v>
      </c>
      <c r="R226" s="5"/>
      <c r="S226" s="7">
        <v>98.76</v>
      </c>
      <c r="T226" s="5"/>
      <c r="U226" s="7">
        <f t="shared" si="7"/>
        <v>285.31</v>
      </c>
    </row>
    <row r="227" spans="1:21" x14ac:dyDescent="0.25">
      <c r="A227" s="5"/>
      <c r="B227" s="5"/>
      <c r="C227" s="5"/>
      <c r="D227" s="5"/>
      <c r="E227" s="5" t="s">
        <v>134</v>
      </c>
      <c r="F227" s="5"/>
      <c r="G227" s="6">
        <v>43320</v>
      </c>
      <c r="H227" s="5"/>
      <c r="I227" s="5" t="s">
        <v>220</v>
      </c>
      <c r="J227" s="5"/>
      <c r="K227" s="5" t="s">
        <v>389</v>
      </c>
      <c r="L227" s="5"/>
      <c r="M227" s="5" t="s">
        <v>514</v>
      </c>
      <c r="N227" s="5"/>
      <c r="O227" s="14"/>
      <c r="P227" s="5"/>
      <c r="Q227" s="5" t="s">
        <v>551</v>
      </c>
      <c r="R227" s="5"/>
      <c r="S227" s="7">
        <v>181.07</v>
      </c>
      <c r="T227" s="5"/>
      <c r="U227" s="7">
        <f t="shared" si="7"/>
        <v>466.38</v>
      </c>
    </row>
    <row r="228" spans="1:21" x14ac:dyDescent="0.25">
      <c r="A228" s="5"/>
      <c r="B228" s="5"/>
      <c r="C228" s="5"/>
      <c r="D228" s="5"/>
      <c r="E228" s="5" t="s">
        <v>134</v>
      </c>
      <c r="F228" s="5"/>
      <c r="G228" s="6">
        <v>43320</v>
      </c>
      <c r="H228" s="5"/>
      <c r="I228" s="5" t="s">
        <v>220</v>
      </c>
      <c r="J228" s="5"/>
      <c r="K228" s="5" t="s">
        <v>390</v>
      </c>
      <c r="L228" s="5"/>
      <c r="M228" s="5" t="s">
        <v>514</v>
      </c>
      <c r="N228" s="5"/>
      <c r="O228" s="14"/>
      <c r="P228" s="5"/>
      <c r="Q228" s="5" t="s">
        <v>551</v>
      </c>
      <c r="R228" s="5"/>
      <c r="S228" s="7">
        <v>197.55</v>
      </c>
      <c r="T228" s="5"/>
      <c r="U228" s="7">
        <f t="shared" si="7"/>
        <v>663.93</v>
      </c>
    </row>
    <row r="229" spans="1:21" ht="15.75" thickBot="1" x14ac:dyDescent="0.3">
      <c r="A229" s="5"/>
      <c r="B229" s="5"/>
      <c r="C229" s="5"/>
      <c r="D229" s="5"/>
      <c r="E229" s="5" t="s">
        <v>134</v>
      </c>
      <c r="F229" s="5"/>
      <c r="G229" s="6">
        <v>43340</v>
      </c>
      <c r="H229" s="5"/>
      <c r="I229" s="5" t="s">
        <v>221</v>
      </c>
      <c r="J229" s="5"/>
      <c r="K229" s="5" t="s">
        <v>391</v>
      </c>
      <c r="L229" s="5"/>
      <c r="M229" s="5" t="s">
        <v>514</v>
      </c>
      <c r="N229" s="5"/>
      <c r="O229" s="14"/>
      <c r="P229" s="5"/>
      <c r="Q229" s="5" t="s">
        <v>551</v>
      </c>
      <c r="R229" s="5"/>
      <c r="S229" s="8">
        <v>65.84</v>
      </c>
      <c r="T229" s="5"/>
      <c r="U229" s="8">
        <f t="shared" si="7"/>
        <v>729.77</v>
      </c>
    </row>
    <row r="230" spans="1:21" x14ac:dyDescent="0.25">
      <c r="A230" s="5"/>
      <c r="B230" s="5" t="s">
        <v>68</v>
      </c>
      <c r="C230" s="5"/>
      <c r="D230" s="5"/>
      <c r="E230" s="5"/>
      <c r="F230" s="5"/>
      <c r="G230" s="6"/>
      <c r="H230" s="5"/>
      <c r="I230" s="5"/>
      <c r="J230" s="5"/>
      <c r="K230" s="5"/>
      <c r="L230" s="5"/>
      <c r="M230" s="5"/>
      <c r="N230" s="5"/>
      <c r="O230" s="15"/>
      <c r="P230" s="5"/>
      <c r="Q230" s="5"/>
      <c r="R230" s="5"/>
      <c r="S230" s="7">
        <f>ROUND(SUM(S223:S229),5)</f>
        <v>729.77</v>
      </c>
      <c r="T230" s="5"/>
      <c r="U230" s="7">
        <f>U229</f>
        <v>729.77</v>
      </c>
    </row>
    <row r="231" spans="1:21" x14ac:dyDescent="0.25">
      <c r="A231" s="2"/>
      <c r="B231" s="2" t="s">
        <v>69</v>
      </c>
      <c r="C231" s="2"/>
      <c r="D231" s="2"/>
      <c r="E231" s="2"/>
      <c r="F231" s="2"/>
      <c r="G231" s="3"/>
      <c r="H231" s="2"/>
      <c r="I231" s="2"/>
      <c r="J231" s="2"/>
      <c r="K231" s="2"/>
      <c r="L231" s="2"/>
      <c r="M231" s="2"/>
      <c r="N231" s="2"/>
      <c r="O231" s="13"/>
      <c r="P231" s="2"/>
      <c r="Q231" s="2"/>
      <c r="R231" s="2"/>
      <c r="S231" s="4"/>
      <c r="T231" s="2"/>
      <c r="U231" s="4"/>
    </row>
    <row r="232" spans="1:21" x14ac:dyDescent="0.25">
      <c r="A232" s="5"/>
      <c r="B232" s="5"/>
      <c r="C232" s="5"/>
      <c r="D232" s="5"/>
      <c r="E232" s="5" t="s">
        <v>135</v>
      </c>
      <c r="F232" s="5"/>
      <c r="G232" s="6">
        <v>43231</v>
      </c>
      <c r="H232" s="5"/>
      <c r="I232" s="5" t="s">
        <v>143</v>
      </c>
      <c r="J232" s="5"/>
      <c r="K232" s="5" t="s">
        <v>135</v>
      </c>
      <c r="L232" s="5"/>
      <c r="M232" s="5" t="s">
        <v>508</v>
      </c>
      <c r="N232" s="5"/>
      <c r="O232" s="14"/>
      <c r="P232" s="5"/>
      <c r="Q232" s="5" t="s">
        <v>551</v>
      </c>
      <c r="R232" s="5"/>
      <c r="S232" s="7">
        <v>-484.13</v>
      </c>
      <c r="T232" s="5"/>
      <c r="U232" s="7">
        <f>ROUND(U231+S232,5)</f>
        <v>-484.13</v>
      </c>
    </row>
    <row r="233" spans="1:21" ht="15.75" thickBot="1" x14ac:dyDescent="0.3">
      <c r="A233" s="5"/>
      <c r="B233" s="5"/>
      <c r="C233" s="5"/>
      <c r="D233" s="5"/>
      <c r="E233" s="5" t="s">
        <v>134</v>
      </c>
      <c r="F233" s="5"/>
      <c r="G233" s="6">
        <v>43417</v>
      </c>
      <c r="H233" s="5"/>
      <c r="I233" s="5" t="s">
        <v>222</v>
      </c>
      <c r="J233" s="5"/>
      <c r="K233" s="5" t="s">
        <v>392</v>
      </c>
      <c r="L233" s="5"/>
      <c r="M233" s="5" t="s">
        <v>515</v>
      </c>
      <c r="N233" s="5"/>
      <c r="O233" s="14"/>
      <c r="P233" s="5"/>
      <c r="Q233" s="5" t="s">
        <v>552</v>
      </c>
      <c r="R233" s="5"/>
      <c r="S233" s="8">
        <v>796.07</v>
      </c>
      <c r="T233" s="5"/>
      <c r="U233" s="8">
        <f>ROUND(U232+S233,5)</f>
        <v>311.94</v>
      </c>
    </row>
    <row r="234" spans="1:21" x14ac:dyDescent="0.25">
      <c r="A234" s="5"/>
      <c r="B234" s="5" t="s">
        <v>70</v>
      </c>
      <c r="C234" s="5"/>
      <c r="D234" s="5"/>
      <c r="E234" s="5"/>
      <c r="F234" s="5"/>
      <c r="G234" s="6"/>
      <c r="H234" s="5"/>
      <c r="I234" s="5"/>
      <c r="J234" s="5"/>
      <c r="K234" s="5"/>
      <c r="L234" s="5"/>
      <c r="M234" s="5"/>
      <c r="N234" s="5"/>
      <c r="O234" s="15"/>
      <c r="P234" s="5"/>
      <c r="Q234" s="5"/>
      <c r="R234" s="5"/>
      <c r="S234" s="7">
        <f>ROUND(SUM(S231:S233),5)</f>
        <v>311.94</v>
      </c>
      <c r="T234" s="5"/>
      <c r="U234" s="7">
        <f>U233</f>
        <v>311.94</v>
      </c>
    </row>
    <row r="235" spans="1:21" x14ac:dyDescent="0.25">
      <c r="A235" s="2"/>
      <c r="B235" s="2" t="s">
        <v>71</v>
      </c>
      <c r="C235" s="2"/>
      <c r="D235" s="2"/>
      <c r="E235" s="2"/>
      <c r="F235" s="2"/>
      <c r="G235" s="3"/>
      <c r="H235" s="2"/>
      <c r="I235" s="2"/>
      <c r="J235" s="2"/>
      <c r="K235" s="2"/>
      <c r="L235" s="2"/>
      <c r="M235" s="2"/>
      <c r="N235" s="2"/>
      <c r="O235" s="13"/>
      <c r="P235" s="2"/>
      <c r="Q235" s="2"/>
      <c r="R235" s="2"/>
      <c r="S235" s="4"/>
      <c r="T235" s="2"/>
      <c r="U235" s="4"/>
    </row>
    <row r="236" spans="1:21" x14ac:dyDescent="0.25">
      <c r="A236" s="5"/>
      <c r="B236" s="5"/>
      <c r="C236" s="5"/>
      <c r="D236" s="5"/>
      <c r="E236" s="5" t="s">
        <v>133</v>
      </c>
      <c r="F236" s="5"/>
      <c r="G236" s="6">
        <v>43066</v>
      </c>
      <c r="H236" s="5"/>
      <c r="I236" s="5"/>
      <c r="J236" s="5"/>
      <c r="K236" s="5"/>
      <c r="L236" s="5"/>
      <c r="M236" s="5" t="s">
        <v>516</v>
      </c>
      <c r="N236" s="5"/>
      <c r="O236" s="14"/>
      <c r="P236" s="5"/>
      <c r="Q236" s="5" t="s">
        <v>550</v>
      </c>
      <c r="R236" s="5"/>
      <c r="S236" s="7">
        <v>100</v>
      </c>
      <c r="T236" s="5"/>
      <c r="U236" s="7">
        <f t="shared" ref="U236:U247" si="8">ROUND(U235+S236,5)</f>
        <v>100</v>
      </c>
    </row>
    <row r="237" spans="1:21" x14ac:dyDescent="0.25">
      <c r="A237" s="5"/>
      <c r="B237" s="5"/>
      <c r="C237" s="5"/>
      <c r="D237" s="5"/>
      <c r="E237" s="5" t="s">
        <v>133</v>
      </c>
      <c r="F237" s="5"/>
      <c r="G237" s="6">
        <v>43102</v>
      </c>
      <c r="H237" s="5"/>
      <c r="I237" s="5"/>
      <c r="J237" s="5"/>
      <c r="K237" s="5"/>
      <c r="L237" s="5"/>
      <c r="M237" s="5" t="s">
        <v>516</v>
      </c>
      <c r="N237" s="5"/>
      <c r="O237" s="14"/>
      <c r="P237" s="5"/>
      <c r="Q237" s="5" t="s">
        <v>550</v>
      </c>
      <c r="R237" s="5"/>
      <c r="S237" s="7">
        <v>100</v>
      </c>
      <c r="T237" s="5"/>
      <c r="U237" s="7">
        <f t="shared" si="8"/>
        <v>200</v>
      </c>
    </row>
    <row r="238" spans="1:21" x14ac:dyDescent="0.25">
      <c r="A238" s="5"/>
      <c r="B238" s="5"/>
      <c r="C238" s="5"/>
      <c r="D238" s="5"/>
      <c r="E238" s="5" t="s">
        <v>133</v>
      </c>
      <c r="F238" s="5"/>
      <c r="G238" s="6">
        <v>43129</v>
      </c>
      <c r="H238" s="5"/>
      <c r="I238" s="5" t="s">
        <v>223</v>
      </c>
      <c r="J238" s="5"/>
      <c r="K238" s="5"/>
      <c r="L238" s="5"/>
      <c r="M238" s="5" t="s">
        <v>516</v>
      </c>
      <c r="N238" s="5"/>
      <c r="O238" s="14"/>
      <c r="P238" s="5"/>
      <c r="Q238" s="5" t="s">
        <v>550</v>
      </c>
      <c r="R238" s="5"/>
      <c r="S238" s="7">
        <v>100</v>
      </c>
      <c r="T238" s="5"/>
      <c r="U238" s="7">
        <f t="shared" si="8"/>
        <v>300</v>
      </c>
    </row>
    <row r="239" spans="1:21" x14ac:dyDescent="0.25">
      <c r="A239" s="5"/>
      <c r="B239" s="5"/>
      <c r="C239" s="5"/>
      <c r="D239" s="5"/>
      <c r="E239" s="5" t="s">
        <v>133</v>
      </c>
      <c r="F239" s="5"/>
      <c r="G239" s="6">
        <v>43157</v>
      </c>
      <c r="H239" s="5"/>
      <c r="I239" s="5"/>
      <c r="J239" s="5"/>
      <c r="K239" s="5" t="s">
        <v>393</v>
      </c>
      <c r="L239" s="5"/>
      <c r="M239" s="5" t="s">
        <v>516</v>
      </c>
      <c r="N239" s="5"/>
      <c r="O239" s="14"/>
      <c r="P239" s="5"/>
      <c r="Q239" s="5" t="s">
        <v>550</v>
      </c>
      <c r="R239" s="5"/>
      <c r="S239" s="7">
        <v>100</v>
      </c>
      <c r="T239" s="5"/>
      <c r="U239" s="7">
        <f t="shared" si="8"/>
        <v>400</v>
      </c>
    </row>
    <row r="240" spans="1:21" x14ac:dyDescent="0.25">
      <c r="A240" s="5"/>
      <c r="B240" s="5"/>
      <c r="C240" s="5"/>
      <c r="D240" s="5"/>
      <c r="E240" s="5" t="s">
        <v>134</v>
      </c>
      <c r="F240" s="5"/>
      <c r="G240" s="6">
        <v>43185</v>
      </c>
      <c r="H240" s="5"/>
      <c r="I240" s="5" t="s">
        <v>224</v>
      </c>
      <c r="J240" s="5"/>
      <c r="K240" s="5" t="s">
        <v>394</v>
      </c>
      <c r="L240" s="5"/>
      <c r="M240" s="5" t="s">
        <v>516</v>
      </c>
      <c r="N240" s="5"/>
      <c r="O240" s="14"/>
      <c r="P240" s="5"/>
      <c r="Q240" s="5" t="s">
        <v>551</v>
      </c>
      <c r="R240" s="5"/>
      <c r="S240" s="7">
        <v>100</v>
      </c>
      <c r="T240" s="5"/>
      <c r="U240" s="7">
        <f t="shared" si="8"/>
        <v>500</v>
      </c>
    </row>
    <row r="241" spans="1:21" x14ac:dyDescent="0.25">
      <c r="A241" s="5"/>
      <c r="B241" s="5"/>
      <c r="C241" s="5"/>
      <c r="D241" s="5"/>
      <c r="E241" s="5" t="s">
        <v>134</v>
      </c>
      <c r="F241" s="5"/>
      <c r="G241" s="6">
        <v>43220</v>
      </c>
      <c r="H241" s="5"/>
      <c r="I241" s="5" t="s">
        <v>225</v>
      </c>
      <c r="J241" s="5"/>
      <c r="K241" s="5" t="s">
        <v>395</v>
      </c>
      <c r="L241" s="5"/>
      <c r="M241" s="5" t="s">
        <v>516</v>
      </c>
      <c r="N241" s="5"/>
      <c r="O241" s="14"/>
      <c r="P241" s="5"/>
      <c r="Q241" s="5" t="s">
        <v>551</v>
      </c>
      <c r="R241" s="5"/>
      <c r="S241" s="7">
        <v>100</v>
      </c>
      <c r="T241" s="5"/>
      <c r="U241" s="7">
        <f t="shared" si="8"/>
        <v>600</v>
      </c>
    </row>
    <row r="242" spans="1:21" x14ac:dyDescent="0.25">
      <c r="A242" s="5"/>
      <c r="B242" s="5"/>
      <c r="C242" s="5"/>
      <c r="D242" s="5"/>
      <c r="E242" s="5" t="s">
        <v>134</v>
      </c>
      <c r="F242" s="5"/>
      <c r="G242" s="6">
        <v>43255</v>
      </c>
      <c r="H242" s="5"/>
      <c r="I242" s="5" t="s">
        <v>226</v>
      </c>
      <c r="J242" s="5"/>
      <c r="K242" s="5" t="s">
        <v>346</v>
      </c>
      <c r="L242" s="5"/>
      <c r="M242" s="5" t="s">
        <v>516</v>
      </c>
      <c r="N242" s="5"/>
      <c r="O242" s="14"/>
      <c r="P242" s="5"/>
      <c r="Q242" s="5" t="s">
        <v>551</v>
      </c>
      <c r="R242" s="5"/>
      <c r="S242" s="7">
        <v>100</v>
      </c>
      <c r="T242" s="5"/>
      <c r="U242" s="7">
        <f t="shared" si="8"/>
        <v>700</v>
      </c>
    </row>
    <row r="243" spans="1:21" x14ac:dyDescent="0.25">
      <c r="A243" s="5"/>
      <c r="B243" s="5"/>
      <c r="C243" s="5"/>
      <c r="D243" s="5"/>
      <c r="E243" s="5" t="s">
        <v>134</v>
      </c>
      <c r="F243" s="5"/>
      <c r="G243" s="6">
        <v>43283</v>
      </c>
      <c r="H243" s="5"/>
      <c r="I243" s="5" t="s">
        <v>227</v>
      </c>
      <c r="J243" s="5"/>
      <c r="K243" s="5" t="s">
        <v>350</v>
      </c>
      <c r="L243" s="5"/>
      <c r="M243" s="5" t="s">
        <v>516</v>
      </c>
      <c r="N243" s="5"/>
      <c r="O243" s="14"/>
      <c r="P243" s="5"/>
      <c r="Q243" s="5" t="s">
        <v>551</v>
      </c>
      <c r="R243" s="5"/>
      <c r="S243" s="7">
        <v>100</v>
      </c>
      <c r="T243" s="5"/>
      <c r="U243" s="7">
        <f t="shared" si="8"/>
        <v>800</v>
      </c>
    </row>
    <row r="244" spans="1:21" x14ac:dyDescent="0.25">
      <c r="A244" s="5"/>
      <c r="B244" s="5"/>
      <c r="C244" s="5"/>
      <c r="D244" s="5"/>
      <c r="E244" s="5" t="s">
        <v>134</v>
      </c>
      <c r="F244" s="5"/>
      <c r="G244" s="6">
        <v>43312</v>
      </c>
      <c r="H244" s="5"/>
      <c r="I244" s="5" t="s">
        <v>228</v>
      </c>
      <c r="J244" s="5"/>
      <c r="K244" s="5" t="s">
        <v>348</v>
      </c>
      <c r="L244" s="5"/>
      <c r="M244" s="5" t="s">
        <v>516</v>
      </c>
      <c r="N244" s="5"/>
      <c r="O244" s="14"/>
      <c r="P244" s="5"/>
      <c r="Q244" s="5" t="s">
        <v>551</v>
      </c>
      <c r="R244" s="5"/>
      <c r="S244" s="7">
        <v>100</v>
      </c>
      <c r="T244" s="5"/>
      <c r="U244" s="7">
        <f t="shared" si="8"/>
        <v>900</v>
      </c>
    </row>
    <row r="245" spans="1:21" x14ac:dyDescent="0.25">
      <c r="A245" s="5"/>
      <c r="B245" s="5"/>
      <c r="C245" s="5"/>
      <c r="D245" s="5"/>
      <c r="E245" s="5" t="s">
        <v>134</v>
      </c>
      <c r="F245" s="5"/>
      <c r="G245" s="6">
        <v>43347</v>
      </c>
      <c r="H245" s="5"/>
      <c r="I245" s="5" t="s">
        <v>229</v>
      </c>
      <c r="J245" s="5"/>
      <c r="K245" s="5" t="s">
        <v>370</v>
      </c>
      <c r="L245" s="5"/>
      <c r="M245" s="5" t="s">
        <v>516</v>
      </c>
      <c r="N245" s="5"/>
      <c r="O245" s="14"/>
      <c r="P245" s="5"/>
      <c r="Q245" s="5" t="s">
        <v>551</v>
      </c>
      <c r="R245" s="5"/>
      <c r="S245" s="7">
        <v>100</v>
      </c>
      <c r="T245" s="5"/>
      <c r="U245" s="7">
        <f t="shared" si="8"/>
        <v>1000</v>
      </c>
    </row>
    <row r="246" spans="1:21" x14ac:dyDescent="0.25">
      <c r="A246" s="5"/>
      <c r="B246" s="5"/>
      <c r="C246" s="5"/>
      <c r="D246" s="5"/>
      <c r="E246" s="5" t="s">
        <v>134</v>
      </c>
      <c r="F246" s="5"/>
      <c r="G246" s="6">
        <v>43374</v>
      </c>
      <c r="H246" s="5"/>
      <c r="I246" s="5" t="s">
        <v>230</v>
      </c>
      <c r="J246" s="5"/>
      <c r="K246" s="5" t="s">
        <v>371</v>
      </c>
      <c r="L246" s="5"/>
      <c r="M246" s="5" t="s">
        <v>516</v>
      </c>
      <c r="N246" s="5"/>
      <c r="O246" s="14"/>
      <c r="P246" s="5"/>
      <c r="Q246" s="5" t="s">
        <v>551</v>
      </c>
      <c r="R246" s="5"/>
      <c r="S246" s="7">
        <v>100</v>
      </c>
      <c r="T246" s="5"/>
      <c r="U246" s="7">
        <f t="shared" si="8"/>
        <v>1100</v>
      </c>
    </row>
    <row r="247" spans="1:21" ht="15.75" thickBot="1" x14ac:dyDescent="0.3">
      <c r="A247" s="5"/>
      <c r="B247" s="5"/>
      <c r="C247" s="5"/>
      <c r="D247" s="5"/>
      <c r="E247" s="5" t="s">
        <v>134</v>
      </c>
      <c r="F247" s="5"/>
      <c r="G247" s="6">
        <v>43409</v>
      </c>
      <c r="H247" s="5"/>
      <c r="I247" s="5" t="s">
        <v>231</v>
      </c>
      <c r="J247" s="5"/>
      <c r="K247" s="5" t="s">
        <v>384</v>
      </c>
      <c r="L247" s="5"/>
      <c r="M247" s="5" t="s">
        <v>516</v>
      </c>
      <c r="N247" s="5"/>
      <c r="O247" s="14"/>
      <c r="P247" s="5"/>
      <c r="Q247" s="5" t="s">
        <v>551</v>
      </c>
      <c r="R247" s="5"/>
      <c r="S247" s="8">
        <v>100</v>
      </c>
      <c r="T247" s="5"/>
      <c r="U247" s="8">
        <f t="shared" si="8"/>
        <v>1200</v>
      </c>
    </row>
    <row r="248" spans="1:21" x14ac:dyDescent="0.25">
      <c r="A248" s="5"/>
      <c r="B248" s="5" t="s">
        <v>72</v>
      </c>
      <c r="C248" s="5"/>
      <c r="D248" s="5"/>
      <c r="E248" s="5"/>
      <c r="F248" s="5"/>
      <c r="G248" s="6"/>
      <c r="H248" s="5"/>
      <c r="I248" s="5"/>
      <c r="J248" s="5"/>
      <c r="K248" s="5"/>
      <c r="L248" s="5"/>
      <c r="M248" s="5"/>
      <c r="N248" s="5"/>
      <c r="O248" s="15"/>
      <c r="P248" s="5"/>
      <c r="Q248" s="5"/>
      <c r="R248" s="5"/>
      <c r="S248" s="7">
        <f>ROUND(SUM(S235:S247),5)</f>
        <v>1200</v>
      </c>
      <c r="T248" s="5"/>
      <c r="U248" s="7">
        <f>U247</f>
        <v>1200</v>
      </c>
    </row>
    <row r="249" spans="1:21" x14ac:dyDescent="0.25">
      <c r="A249" s="2"/>
      <c r="B249" s="2" t="s">
        <v>73</v>
      </c>
      <c r="C249" s="2"/>
      <c r="D249" s="2"/>
      <c r="E249" s="2"/>
      <c r="F249" s="2"/>
      <c r="G249" s="3"/>
      <c r="H249" s="2"/>
      <c r="I249" s="2"/>
      <c r="J249" s="2"/>
      <c r="K249" s="2"/>
      <c r="L249" s="2"/>
      <c r="M249" s="2"/>
      <c r="N249" s="2"/>
      <c r="O249" s="13"/>
      <c r="P249" s="2"/>
      <c r="Q249" s="2"/>
      <c r="R249" s="2"/>
      <c r="S249" s="4"/>
      <c r="T249" s="2"/>
      <c r="U249" s="4"/>
    </row>
    <row r="250" spans="1:21" x14ac:dyDescent="0.25">
      <c r="A250" s="5"/>
      <c r="B250" s="5"/>
      <c r="C250" s="5"/>
      <c r="D250" s="5"/>
      <c r="E250" s="5" t="s">
        <v>135</v>
      </c>
      <c r="F250" s="5"/>
      <c r="G250" s="6">
        <v>43084</v>
      </c>
      <c r="H250" s="5"/>
      <c r="I250" s="5" t="s">
        <v>232</v>
      </c>
      <c r="J250" s="5"/>
      <c r="K250" s="5" t="s">
        <v>396</v>
      </c>
      <c r="L250" s="5"/>
      <c r="M250" s="5" t="s">
        <v>517</v>
      </c>
      <c r="N250" s="5"/>
      <c r="O250" s="14"/>
      <c r="P250" s="5"/>
      <c r="Q250" s="5" t="s">
        <v>551</v>
      </c>
      <c r="R250" s="5"/>
      <c r="S250" s="7">
        <v>-33</v>
      </c>
      <c r="T250" s="5"/>
      <c r="U250" s="7">
        <f>ROUND(U249+S250,5)</f>
        <v>-33</v>
      </c>
    </row>
    <row r="251" spans="1:21" ht="15.75" thickBot="1" x14ac:dyDescent="0.3">
      <c r="A251" s="5"/>
      <c r="B251" s="5"/>
      <c r="C251" s="5"/>
      <c r="D251" s="5"/>
      <c r="E251" s="5" t="s">
        <v>135</v>
      </c>
      <c r="F251" s="5"/>
      <c r="G251" s="6">
        <v>43334</v>
      </c>
      <c r="H251" s="5"/>
      <c r="I251" s="5"/>
      <c r="J251" s="5"/>
      <c r="K251" s="5" t="s">
        <v>397</v>
      </c>
      <c r="L251" s="5"/>
      <c r="M251" s="5" t="s">
        <v>517</v>
      </c>
      <c r="N251" s="5"/>
      <c r="O251" s="14"/>
      <c r="P251" s="5"/>
      <c r="Q251" s="5" t="s">
        <v>552</v>
      </c>
      <c r="R251" s="5"/>
      <c r="S251" s="8">
        <v>-18</v>
      </c>
      <c r="T251" s="5"/>
      <c r="U251" s="8">
        <f>ROUND(U250+S251,5)</f>
        <v>-51</v>
      </c>
    </row>
    <row r="252" spans="1:21" x14ac:dyDescent="0.25">
      <c r="A252" s="5"/>
      <c r="B252" s="5" t="s">
        <v>74</v>
      </c>
      <c r="C252" s="5"/>
      <c r="D252" s="5"/>
      <c r="E252" s="5"/>
      <c r="F252" s="5"/>
      <c r="G252" s="6"/>
      <c r="H252" s="5"/>
      <c r="I252" s="5"/>
      <c r="J252" s="5"/>
      <c r="K252" s="5"/>
      <c r="L252" s="5"/>
      <c r="M252" s="5"/>
      <c r="N252" s="5"/>
      <c r="O252" s="15"/>
      <c r="P252" s="5"/>
      <c r="Q252" s="5"/>
      <c r="R252" s="5"/>
      <c r="S252" s="7">
        <f>ROUND(SUM(S249:S251),5)</f>
        <v>-51</v>
      </c>
      <c r="T252" s="5"/>
      <c r="U252" s="7">
        <f>U251</f>
        <v>-51</v>
      </c>
    </row>
    <row r="253" spans="1:21" x14ac:dyDescent="0.25">
      <c r="A253" s="2"/>
      <c r="B253" s="2" t="s">
        <v>75</v>
      </c>
      <c r="C253" s="2"/>
      <c r="D253" s="2"/>
      <c r="E253" s="2"/>
      <c r="F253" s="2"/>
      <c r="G253" s="3"/>
      <c r="H253" s="2"/>
      <c r="I253" s="2"/>
      <c r="J253" s="2"/>
      <c r="K253" s="2"/>
      <c r="L253" s="2"/>
      <c r="M253" s="2"/>
      <c r="N253" s="2"/>
      <c r="O253" s="13"/>
      <c r="P253" s="2"/>
      <c r="Q253" s="2"/>
      <c r="R253" s="2"/>
      <c r="S253" s="4"/>
      <c r="T253" s="2"/>
      <c r="U253" s="4"/>
    </row>
    <row r="254" spans="1:21" x14ac:dyDescent="0.25">
      <c r="A254" s="5"/>
      <c r="B254" s="5"/>
      <c r="C254" s="5"/>
      <c r="D254" s="5"/>
      <c r="E254" s="5" t="s">
        <v>133</v>
      </c>
      <c r="F254" s="5"/>
      <c r="G254" s="6">
        <v>43144</v>
      </c>
      <c r="H254" s="5"/>
      <c r="I254" s="5"/>
      <c r="J254" s="5"/>
      <c r="K254" s="5" t="s">
        <v>398</v>
      </c>
      <c r="L254" s="5"/>
      <c r="M254" s="5" t="s">
        <v>518</v>
      </c>
      <c r="N254" s="5"/>
      <c r="O254" s="14"/>
      <c r="P254" s="5"/>
      <c r="Q254" s="5" t="s">
        <v>550</v>
      </c>
      <c r="R254" s="5"/>
      <c r="S254" s="7">
        <v>4914</v>
      </c>
      <c r="T254" s="5"/>
      <c r="U254" s="7">
        <f>ROUND(U253+S254,5)</f>
        <v>4914</v>
      </c>
    </row>
    <row r="255" spans="1:21" x14ac:dyDescent="0.25">
      <c r="A255" s="5"/>
      <c r="B255" s="5"/>
      <c r="C255" s="5"/>
      <c r="D255" s="5"/>
      <c r="E255" s="5" t="s">
        <v>135</v>
      </c>
      <c r="F255" s="5"/>
      <c r="G255" s="6">
        <v>43314</v>
      </c>
      <c r="H255" s="5"/>
      <c r="I255" s="5" t="s">
        <v>233</v>
      </c>
      <c r="J255" s="5"/>
      <c r="K255" s="5" t="s">
        <v>399</v>
      </c>
      <c r="L255" s="5"/>
      <c r="M255" s="5" t="s">
        <v>519</v>
      </c>
      <c r="N255" s="5"/>
      <c r="O255" s="14"/>
      <c r="P255" s="5"/>
      <c r="Q255" s="5" t="s">
        <v>551</v>
      </c>
      <c r="R255" s="5"/>
      <c r="S255" s="7">
        <v>-4500</v>
      </c>
      <c r="T255" s="5"/>
      <c r="U255" s="7">
        <f>ROUND(U254+S255,5)</f>
        <v>414</v>
      </c>
    </row>
    <row r="256" spans="1:21" ht="15.75" thickBot="1" x14ac:dyDescent="0.3">
      <c r="A256" s="5"/>
      <c r="B256" s="5"/>
      <c r="C256" s="5"/>
      <c r="D256" s="5"/>
      <c r="E256" s="5" t="s">
        <v>135</v>
      </c>
      <c r="F256" s="5"/>
      <c r="G256" s="6">
        <v>43417</v>
      </c>
      <c r="H256" s="5"/>
      <c r="I256" s="5" t="s">
        <v>234</v>
      </c>
      <c r="J256" s="5"/>
      <c r="K256" s="5" t="s">
        <v>400</v>
      </c>
      <c r="L256" s="5"/>
      <c r="M256" s="5" t="s">
        <v>520</v>
      </c>
      <c r="N256" s="5"/>
      <c r="O256" s="14"/>
      <c r="P256" s="5"/>
      <c r="Q256" s="5" t="s">
        <v>551</v>
      </c>
      <c r="R256" s="5"/>
      <c r="S256" s="8">
        <v>-8408.7800000000007</v>
      </c>
      <c r="T256" s="5"/>
      <c r="U256" s="8">
        <f>ROUND(U255+S256,5)</f>
        <v>-7994.78</v>
      </c>
    </row>
    <row r="257" spans="1:21" x14ac:dyDescent="0.25">
      <c r="A257" s="5"/>
      <c r="B257" s="5" t="s">
        <v>76</v>
      </c>
      <c r="C257" s="5"/>
      <c r="D257" s="5"/>
      <c r="E257" s="5"/>
      <c r="F257" s="5"/>
      <c r="G257" s="6"/>
      <c r="H257" s="5"/>
      <c r="I257" s="5"/>
      <c r="J257" s="5"/>
      <c r="K257" s="5"/>
      <c r="L257" s="5"/>
      <c r="M257" s="5"/>
      <c r="N257" s="5"/>
      <c r="O257" s="15"/>
      <c r="P257" s="5"/>
      <c r="Q257" s="5"/>
      <c r="R257" s="5"/>
      <c r="S257" s="7">
        <f>ROUND(SUM(S253:S256),5)</f>
        <v>-7994.78</v>
      </c>
      <c r="T257" s="5"/>
      <c r="U257" s="7">
        <f>U256</f>
        <v>-7994.78</v>
      </c>
    </row>
    <row r="258" spans="1:21" x14ac:dyDescent="0.25">
      <c r="A258" s="2"/>
      <c r="B258" s="2" t="s">
        <v>77</v>
      </c>
      <c r="C258" s="2"/>
      <c r="D258" s="2"/>
      <c r="E258" s="2"/>
      <c r="F258" s="2"/>
      <c r="G258" s="3"/>
      <c r="H258" s="2"/>
      <c r="I258" s="2"/>
      <c r="J258" s="2"/>
      <c r="K258" s="2"/>
      <c r="L258" s="2"/>
      <c r="M258" s="2"/>
      <c r="N258" s="2"/>
      <c r="O258" s="13"/>
      <c r="P258" s="2"/>
      <c r="Q258" s="2"/>
      <c r="R258" s="2"/>
      <c r="S258" s="4"/>
      <c r="T258" s="2"/>
      <c r="U258" s="4"/>
    </row>
    <row r="259" spans="1:21" ht="15.75" thickBot="1" x14ac:dyDescent="0.3">
      <c r="A259" s="1"/>
      <c r="B259" s="1"/>
      <c r="C259" s="5"/>
      <c r="D259" s="5"/>
      <c r="E259" s="5" t="s">
        <v>133</v>
      </c>
      <c r="F259" s="5"/>
      <c r="G259" s="6">
        <v>43102</v>
      </c>
      <c r="H259" s="5"/>
      <c r="I259" s="5"/>
      <c r="J259" s="5"/>
      <c r="K259" s="5"/>
      <c r="L259" s="5"/>
      <c r="M259" s="5" t="s">
        <v>498</v>
      </c>
      <c r="N259" s="5"/>
      <c r="O259" s="14"/>
      <c r="P259" s="5"/>
      <c r="Q259" s="5" t="s">
        <v>550</v>
      </c>
      <c r="R259" s="5"/>
      <c r="S259" s="8">
        <v>110</v>
      </c>
      <c r="T259" s="5"/>
      <c r="U259" s="8">
        <f>ROUND(U258+S259,5)</f>
        <v>110</v>
      </c>
    </row>
    <row r="260" spans="1:21" x14ac:dyDescent="0.25">
      <c r="A260" s="5"/>
      <c r="B260" s="5" t="s">
        <v>78</v>
      </c>
      <c r="C260" s="5"/>
      <c r="D260" s="5"/>
      <c r="E260" s="5"/>
      <c r="F260" s="5"/>
      <c r="G260" s="6"/>
      <c r="H260" s="5"/>
      <c r="I260" s="5"/>
      <c r="J260" s="5"/>
      <c r="K260" s="5"/>
      <c r="L260" s="5"/>
      <c r="M260" s="5"/>
      <c r="N260" s="5"/>
      <c r="O260" s="15"/>
      <c r="P260" s="5"/>
      <c r="Q260" s="5"/>
      <c r="R260" s="5"/>
      <c r="S260" s="7">
        <f>ROUND(SUM(S258:S259),5)</f>
        <v>110</v>
      </c>
      <c r="T260" s="5"/>
      <c r="U260" s="7">
        <f>U259</f>
        <v>110</v>
      </c>
    </row>
    <row r="261" spans="1:21" x14ac:dyDescent="0.25">
      <c r="A261" s="2"/>
      <c r="B261" s="2" t="s">
        <v>79</v>
      </c>
      <c r="C261" s="2"/>
      <c r="D261" s="2"/>
      <c r="E261" s="2"/>
      <c r="F261" s="2"/>
      <c r="G261" s="3"/>
      <c r="H261" s="2"/>
      <c r="I261" s="2"/>
      <c r="J261" s="2"/>
      <c r="K261" s="2"/>
      <c r="L261" s="2"/>
      <c r="M261" s="2"/>
      <c r="N261" s="2"/>
      <c r="O261" s="13"/>
      <c r="P261" s="2"/>
      <c r="Q261" s="2"/>
      <c r="R261" s="2"/>
      <c r="S261" s="4"/>
      <c r="T261" s="2"/>
      <c r="U261" s="4"/>
    </row>
    <row r="262" spans="1:21" ht="15.75" thickBot="1" x14ac:dyDescent="0.3">
      <c r="A262" s="1"/>
      <c r="B262" s="1"/>
      <c r="C262" s="5"/>
      <c r="D262" s="5"/>
      <c r="E262" s="5" t="s">
        <v>134</v>
      </c>
      <c r="F262" s="5"/>
      <c r="G262" s="6">
        <v>43375</v>
      </c>
      <c r="H262" s="5"/>
      <c r="I262" s="5" t="s">
        <v>235</v>
      </c>
      <c r="J262" s="5"/>
      <c r="K262" s="5" t="s">
        <v>401</v>
      </c>
      <c r="L262" s="5"/>
      <c r="M262" s="5" t="s">
        <v>512</v>
      </c>
      <c r="N262" s="5"/>
      <c r="O262" s="14"/>
      <c r="P262" s="5"/>
      <c r="Q262" s="5" t="s">
        <v>551</v>
      </c>
      <c r="R262" s="5"/>
      <c r="S262" s="8">
        <v>697.72</v>
      </c>
      <c r="T262" s="5"/>
      <c r="U262" s="8">
        <f>ROUND(U261+S262,5)</f>
        <v>697.72</v>
      </c>
    </row>
    <row r="263" spans="1:21" x14ac:dyDescent="0.25">
      <c r="A263" s="5"/>
      <c r="B263" s="5" t="s">
        <v>80</v>
      </c>
      <c r="C263" s="5"/>
      <c r="D263" s="5"/>
      <c r="E263" s="5"/>
      <c r="F263" s="5"/>
      <c r="G263" s="6"/>
      <c r="H263" s="5"/>
      <c r="I263" s="5"/>
      <c r="J263" s="5"/>
      <c r="K263" s="5"/>
      <c r="L263" s="5"/>
      <c r="M263" s="5"/>
      <c r="N263" s="5"/>
      <c r="O263" s="15"/>
      <c r="P263" s="5"/>
      <c r="Q263" s="5"/>
      <c r="R263" s="5"/>
      <c r="S263" s="7">
        <f>ROUND(SUM(S261:S262),5)</f>
        <v>697.72</v>
      </c>
      <c r="T263" s="5"/>
      <c r="U263" s="7">
        <f>U262</f>
        <v>697.72</v>
      </c>
    </row>
    <row r="264" spans="1:21" x14ac:dyDescent="0.25">
      <c r="A264" s="2"/>
      <c r="B264" s="2" t="s">
        <v>81</v>
      </c>
      <c r="C264" s="2"/>
      <c r="D264" s="2"/>
      <c r="E264" s="2"/>
      <c r="F264" s="2"/>
      <c r="G264" s="3"/>
      <c r="H264" s="2"/>
      <c r="I264" s="2"/>
      <c r="J264" s="2"/>
      <c r="K264" s="2"/>
      <c r="L264" s="2"/>
      <c r="M264" s="2"/>
      <c r="N264" s="2"/>
      <c r="O264" s="13"/>
      <c r="P264" s="2"/>
      <c r="Q264" s="2"/>
      <c r="R264" s="2"/>
      <c r="S264" s="4"/>
      <c r="T264" s="2"/>
      <c r="U264" s="4"/>
    </row>
    <row r="265" spans="1:21" ht="15.75" thickBot="1" x14ac:dyDescent="0.3">
      <c r="A265" s="1"/>
      <c r="B265" s="1"/>
      <c r="C265" s="5"/>
      <c r="D265" s="5"/>
      <c r="E265" s="5" t="s">
        <v>133</v>
      </c>
      <c r="F265" s="5"/>
      <c r="G265" s="6">
        <v>43069</v>
      </c>
      <c r="H265" s="5"/>
      <c r="I265" s="5"/>
      <c r="J265" s="5"/>
      <c r="K265" s="5" t="s">
        <v>402</v>
      </c>
      <c r="L265" s="5"/>
      <c r="M265" s="5" t="s">
        <v>521</v>
      </c>
      <c r="N265" s="5"/>
      <c r="O265" s="14"/>
      <c r="P265" s="5"/>
      <c r="Q265" s="5" t="s">
        <v>550</v>
      </c>
      <c r="R265" s="5"/>
      <c r="S265" s="8">
        <v>200</v>
      </c>
      <c r="T265" s="5"/>
      <c r="U265" s="8">
        <f>ROUND(U264+S265,5)</f>
        <v>200</v>
      </c>
    </row>
    <row r="266" spans="1:21" x14ac:dyDescent="0.25">
      <c r="A266" s="5"/>
      <c r="B266" s="5" t="s">
        <v>82</v>
      </c>
      <c r="C266" s="5"/>
      <c r="D266" s="5"/>
      <c r="E266" s="5"/>
      <c r="F266" s="5"/>
      <c r="G266" s="6"/>
      <c r="H266" s="5"/>
      <c r="I266" s="5"/>
      <c r="J266" s="5"/>
      <c r="K266" s="5"/>
      <c r="L266" s="5"/>
      <c r="M266" s="5"/>
      <c r="N266" s="5"/>
      <c r="O266" s="15"/>
      <c r="P266" s="5"/>
      <c r="Q266" s="5"/>
      <c r="R266" s="5"/>
      <c r="S266" s="7">
        <f>ROUND(SUM(S264:S265),5)</f>
        <v>200</v>
      </c>
      <c r="T266" s="5"/>
      <c r="U266" s="7">
        <f>U265</f>
        <v>200</v>
      </c>
    </row>
    <row r="267" spans="1:21" x14ac:dyDescent="0.25">
      <c r="A267" s="2"/>
      <c r="B267" s="2" t="s">
        <v>83</v>
      </c>
      <c r="C267" s="2"/>
      <c r="D267" s="2"/>
      <c r="E267" s="2"/>
      <c r="F267" s="2"/>
      <c r="G267" s="3"/>
      <c r="H267" s="2"/>
      <c r="I267" s="2"/>
      <c r="J267" s="2"/>
      <c r="K267" s="2"/>
      <c r="L267" s="2"/>
      <c r="M267" s="2"/>
      <c r="N267" s="2"/>
      <c r="O267" s="13"/>
      <c r="P267" s="2"/>
      <c r="Q267" s="2"/>
      <c r="R267" s="2"/>
      <c r="S267" s="4"/>
      <c r="T267" s="2"/>
      <c r="U267" s="4"/>
    </row>
    <row r="268" spans="1:21" x14ac:dyDescent="0.25">
      <c r="A268" s="5"/>
      <c r="B268" s="5"/>
      <c r="C268" s="5"/>
      <c r="D268" s="5"/>
      <c r="E268" s="5" t="s">
        <v>133</v>
      </c>
      <c r="F268" s="5"/>
      <c r="G268" s="6">
        <v>43136</v>
      </c>
      <c r="H268" s="5"/>
      <c r="I268" s="5" t="s">
        <v>236</v>
      </c>
      <c r="J268" s="5"/>
      <c r="K268" s="5"/>
      <c r="L268" s="5"/>
      <c r="M268" s="5" t="s">
        <v>522</v>
      </c>
      <c r="N268" s="5"/>
      <c r="O268" s="14"/>
      <c r="P268" s="5"/>
      <c r="Q268" s="5" t="s">
        <v>550</v>
      </c>
      <c r="R268" s="5"/>
      <c r="S268" s="7">
        <v>81.93</v>
      </c>
      <c r="T268" s="5"/>
      <c r="U268" s="7">
        <f t="shared" ref="U268:U276" si="9">ROUND(U267+S268,5)</f>
        <v>81.93</v>
      </c>
    </row>
    <row r="269" spans="1:21" x14ac:dyDescent="0.25">
      <c r="A269" s="5"/>
      <c r="B269" s="5"/>
      <c r="C269" s="5"/>
      <c r="D269" s="5"/>
      <c r="E269" s="5" t="s">
        <v>134</v>
      </c>
      <c r="F269" s="5"/>
      <c r="G269" s="6">
        <v>43164</v>
      </c>
      <c r="H269" s="5"/>
      <c r="I269" s="5" t="s">
        <v>237</v>
      </c>
      <c r="J269" s="5"/>
      <c r="K269" s="5" t="s">
        <v>403</v>
      </c>
      <c r="L269" s="5"/>
      <c r="M269" s="5" t="s">
        <v>522</v>
      </c>
      <c r="N269" s="5"/>
      <c r="O269" s="14"/>
      <c r="P269" s="5"/>
      <c r="Q269" s="5" t="s">
        <v>551</v>
      </c>
      <c r="R269" s="5"/>
      <c r="S269" s="7">
        <v>81.93</v>
      </c>
      <c r="T269" s="5"/>
      <c r="U269" s="7">
        <f t="shared" si="9"/>
        <v>163.86</v>
      </c>
    </row>
    <row r="270" spans="1:21" x14ac:dyDescent="0.25">
      <c r="A270" s="5"/>
      <c r="B270" s="5"/>
      <c r="C270" s="5"/>
      <c r="D270" s="5"/>
      <c r="E270" s="5" t="s">
        <v>134</v>
      </c>
      <c r="F270" s="5"/>
      <c r="G270" s="6">
        <v>43194</v>
      </c>
      <c r="H270" s="5"/>
      <c r="I270" s="5" t="s">
        <v>238</v>
      </c>
      <c r="J270" s="5"/>
      <c r="K270" s="5" t="s">
        <v>404</v>
      </c>
      <c r="L270" s="5"/>
      <c r="M270" s="5" t="s">
        <v>522</v>
      </c>
      <c r="N270" s="5"/>
      <c r="O270" s="14"/>
      <c r="P270" s="5"/>
      <c r="Q270" s="5" t="s">
        <v>551</v>
      </c>
      <c r="R270" s="5"/>
      <c r="S270" s="7">
        <v>81.93</v>
      </c>
      <c r="T270" s="5"/>
      <c r="U270" s="7">
        <f t="shared" si="9"/>
        <v>245.79</v>
      </c>
    </row>
    <row r="271" spans="1:21" x14ac:dyDescent="0.25">
      <c r="A271" s="5"/>
      <c r="B271" s="5"/>
      <c r="C271" s="5"/>
      <c r="D271" s="5"/>
      <c r="E271" s="5" t="s">
        <v>134</v>
      </c>
      <c r="F271" s="5"/>
      <c r="G271" s="6">
        <v>43220</v>
      </c>
      <c r="H271" s="5"/>
      <c r="I271" s="5" t="s">
        <v>239</v>
      </c>
      <c r="J271" s="5"/>
      <c r="K271" s="5" t="s">
        <v>405</v>
      </c>
      <c r="L271" s="5"/>
      <c r="M271" s="5" t="s">
        <v>522</v>
      </c>
      <c r="N271" s="5"/>
      <c r="O271" s="14"/>
      <c r="P271" s="5"/>
      <c r="Q271" s="5" t="s">
        <v>551</v>
      </c>
      <c r="R271" s="5"/>
      <c r="S271" s="7">
        <v>81.93</v>
      </c>
      <c r="T271" s="5"/>
      <c r="U271" s="7">
        <f t="shared" si="9"/>
        <v>327.72</v>
      </c>
    </row>
    <row r="272" spans="1:21" x14ac:dyDescent="0.25">
      <c r="A272" s="5"/>
      <c r="B272" s="5"/>
      <c r="C272" s="5"/>
      <c r="D272" s="5"/>
      <c r="E272" s="5" t="s">
        <v>134</v>
      </c>
      <c r="F272" s="5"/>
      <c r="G272" s="6">
        <v>43250</v>
      </c>
      <c r="H272" s="5"/>
      <c r="I272" s="5" t="s">
        <v>240</v>
      </c>
      <c r="J272" s="5"/>
      <c r="K272" s="5" t="s">
        <v>406</v>
      </c>
      <c r="L272" s="5"/>
      <c r="M272" s="5" t="s">
        <v>522</v>
      </c>
      <c r="N272" s="5"/>
      <c r="O272" s="14"/>
      <c r="P272" s="5"/>
      <c r="Q272" s="5" t="s">
        <v>551</v>
      </c>
      <c r="R272" s="5"/>
      <c r="S272" s="7">
        <v>81.93</v>
      </c>
      <c r="T272" s="5"/>
      <c r="U272" s="7">
        <f t="shared" si="9"/>
        <v>409.65</v>
      </c>
    </row>
    <row r="273" spans="1:21" x14ac:dyDescent="0.25">
      <c r="A273" s="5"/>
      <c r="B273" s="5"/>
      <c r="C273" s="5"/>
      <c r="D273" s="5"/>
      <c r="E273" s="5" t="s">
        <v>134</v>
      </c>
      <c r="F273" s="5"/>
      <c r="G273" s="6">
        <v>43312</v>
      </c>
      <c r="H273" s="5"/>
      <c r="I273" s="5" t="s">
        <v>241</v>
      </c>
      <c r="J273" s="5"/>
      <c r="K273" s="5" t="s">
        <v>407</v>
      </c>
      <c r="L273" s="5"/>
      <c r="M273" s="5" t="s">
        <v>522</v>
      </c>
      <c r="N273" s="5"/>
      <c r="O273" s="14"/>
      <c r="P273" s="5"/>
      <c r="Q273" s="5" t="s">
        <v>551</v>
      </c>
      <c r="R273" s="5"/>
      <c r="S273" s="7">
        <v>163.88</v>
      </c>
      <c r="T273" s="5"/>
      <c r="U273" s="7">
        <f t="shared" si="9"/>
        <v>573.53</v>
      </c>
    </row>
    <row r="274" spans="1:21" x14ac:dyDescent="0.25">
      <c r="A274" s="5"/>
      <c r="B274" s="5"/>
      <c r="C274" s="5"/>
      <c r="D274" s="5"/>
      <c r="E274" s="5" t="s">
        <v>134</v>
      </c>
      <c r="F274" s="5"/>
      <c r="G274" s="6">
        <v>43347</v>
      </c>
      <c r="H274" s="5"/>
      <c r="I274" s="5" t="s">
        <v>242</v>
      </c>
      <c r="J274" s="5"/>
      <c r="K274" s="5" t="s">
        <v>408</v>
      </c>
      <c r="L274" s="5"/>
      <c r="M274" s="5" t="s">
        <v>522</v>
      </c>
      <c r="N274" s="5"/>
      <c r="O274" s="14"/>
      <c r="P274" s="5"/>
      <c r="Q274" s="5" t="s">
        <v>551</v>
      </c>
      <c r="R274" s="5"/>
      <c r="S274" s="7">
        <v>81.93</v>
      </c>
      <c r="T274" s="5"/>
      <c r="U274" s="7">
        <f t="shared" si="9"/>
        <v>655.46</v>
      </c>
    </row>
    <row r="275" spans="1:21" x14ac:dyDescent="0.25">
      <c r="A275" s="5"/>
      <c r="B275" s="5"/>
      <c r="C275" s="5"/>
      <c r="D275" s="5"/>
      <c r="E275" s="5" t="s">
        <v>134</v>
      </c>
      <c r="F275" s="5"/>
      <c r="G275" s="6">
        <v>43370</v>
      </c>
      <c r="H275" s="5"/>
      <c r="I275" s="5" t="s">
        <v>243</v>
      </c>
      <c r="J275" s="5"/>
      <c r="K275" s="5" t="s">
        <v>409</v>
      </c>
      <c r="L275" s="5"/>
      <c r="M275" s="5" t="s">
        <v>522</v>
      </c>
      <c r="N275" s="5"/>
      <c r="O275" s="14"/>
      <c r="P275" s="5"/>
      <c r="Q275" s="5" t="s">
        <v>551</v>
      </c>
      <c r="R275" s="5"/>
      <c r="S275" s="7">
        <v>81.93</v>
      </c>
      <c r="T275" s="5"/>
      <c r="U275" s="7">
        <f t="shared" si="9"/>
        <v>737.39</v>
      </c>
    </row>
    <row r="276" spans="1:21" ht="15.75" thickBot="1" x14ac:dyDescent="0.3">
      <c r="A276" s="5"/>
      <c r="B276" s="5"/>
      <c r="C276" s="5"/>
      <c r="D276" s="5"/>
      <c r="E276" s="5" t="s">
        <v>134</v>
      </c>
      <c r="F276" s="5"/>
      <c r="G276" s="6">
        <v>43409</v>
      </c>
      <c r="H276" s="5"/>
      <c r="I276" s="5" t="s">
        <v>244</v>
      </c>
      <c r="J276" s="5"/>
      <c r="K276" s="5" t="s">
        <v>410</v>
      </c>
      <c r="L276" s="5"/>
      <c r="M276" s="5" t="s">
        <v>522</v>
      </c>
      <c r="N276" s="5"/>
      <c r="O276" s="14"/>
      <c r="P276" s="5"/>
      <c r="Q276" s="5" t="s">
        <v>551</v>
      </c>
      <c r="R276" s="5"/>
      <c r="S276" s="8">
        <v>81.93</v>
      </c>
      <c r="T276" s="5"/>
      <c r="U276" s="8">
        <f t="shared" si="9"/>
        <v>819.32</v>
      </c>
    </row>
    <row r="277" spans="1:21" x14ac:dyDescent="0.25">
      <c r="A277" s="5"/>
      <c r="B277" s="5" t="s">
        <v>84</v>
      </c>
      <c r="C277" s="5"/>
      <c r="D277" s="5"/>
      <c r="E277" s="5"/>
      <c r="F277" s="5"/>
      <c r="G277" s="6"/>
      <c r="H277" s="5"/>
      <c r="I277" s="5"/>
      <c r="J277" s="5"/>
      <c r="K277" s="5"/>
      <c r="L277" s="5"/>
      <c r="M277" s="5"/>
      <c r="N277" s="5"/>
      <c r="O277" s="15"/>
      <c r="P277" s="5"/>
      <c r="Q277" s="5"/>
      <c r="R277" s="5"/>
      <c r="S277" s="7">
        <f>ROUND(SUM(S267:S276),5)</f>
        <v>819.32</v>
      </c>
      <c r="T277" s="5"/>
      <c r="U277" s="7">
        <f>U276</f>
        <v>819.32</v>
      </c>
    </row>
    <row r="278" spans="1:21" x14ac:dyDescent="0.25">
      <c r="A278" s="2"/>
      <c r="B278" s="2" t="s">
        <v>85</v>
      </c>
      <c r="C278" s="2"/>
      <c r="D278" s="2"/>
      <c r="E278" s="2"/>
      <c r="F278" s="2"/>
      <c r="G278" s="3"/>
      <c r="H278" s="2"/>
      <c r="I278" s="2"/>
      <c r="J278" s="2"/>
      <c r="K278" s="2"/>
      <c r="L278" s="2"/>
      <c r="M278" s="2"/>
      <c r="N278" s="2"/>
      <c r="O278" s="13"/>
      <c r="P278" s="2"/>
      <c r="Q278" s="2"/>
      <c r="R278" s="2"/>
      <c r="S278" s="4"/>
      <c r="T278" s="2"/>
      <c r="U278" s="4"/>
    </row>
    <row r="279" spans="1:21" ht="15.75" thickBot="1" x14ac:dyDescent="0.3">
      <c r="A279" s="1"/>
      <c r="B279" s="1"/>
      <c r="C279" s="5"/>
      <c r="D279" s="5"/>
      <c r="E279" s="5" t="s">
        <v>133</v>
      </c>
      <c r="F279" s="5"/>
      <c r="G279" s="6">
        <v>43052</v>
      </c>
      <c r="H279" s="5"/>
      <c r="I279" s="5"/>
      <c r="J279" s="5"/>
      <c r="K279" s="5" t="s">
        <v>411</v>
      </c>
      <c r="L279" s="5"/>
      <c r="M279" s="5" t="s">
        <v>523</v>
      </c>
      <c r="N279" s="5"/>
      <c r="O279" s="14"/>
      <c r="P279" s="5"/>
      <c r="Q279" s="5" t="s">
        <v>550</v>
      </c>
      <c r="R279" s="5"/>
      <c r="S279" s="8">
        <v>134.69</v>
      </c>
      <c r="T279" s="5"/>
      <c r="U279" s="8">
        <f>ROUND(U278+S279,5)</f>
        <v>134.69</v>
      </c>
    </row>
    <row r="280" spans="1:21" x14ac:dyDescent="0.25">
      <c r="A280" s="5"/>
      <c r="B280" s="5" t="s">
        <v>86</v>
      </c>
      <c r="C280" s="5"/>
      <c r="D280" s="5"/>
      <c r="E280" s="5"/>
      <c r="F280" s="5"/>
      <c r="G280" s="6"/>
      <c r="H280" s="5"/>
      <c r="I280" s="5"/>
      <c r="J280" s="5"/>
      <c r="K280" s="5"/>
      <c r="L280" s="5"/>
      <c r="M280" s="5"/>
      <c r="N280" s="5"/>
      <c r="O280" s="15"/>
      <c r="P280" s="5"/>
      <c r="Q280" s="5"/>
      <c r="R280" s="5"/>
      <c r="S280" s="7">
        <f>ROUND(SUM(S278:S279),5)</f>
        <v>134.69</v>
      </c>
      <c r="T280" s="5"/>
      <c r="U280" s="7">
        <f>U279</f>
        <v>134.69</v>
      </c>
    </row>
    <row r="281" spans="1:21" x14ac:dyDescent="0.25">
      <c r="A281" s="2"/>
      <c r="B281" s="2" t="s">
        <v>87</v>
      </c>
      <c r="C281" s="2"/>
      <c r="D281" s="2"/>
      <c r="E281" s="2"/>
      <c r="F281" s="2"/>
      <c r="G281" s="3"/>
      <c r="H281" s="2"/>
      <c r="I281" s="2"/>
      <c r="J281" s="2"/>
      <c r="K281" s="2"/>
      <c r="L281" s="2"/>
      <c r="M281" s="2"/>
      <c r="N281" s="2"/>
      <c r="O281" s="13"/>
      <c r="P281" s="2"/>
      <c r="Q281" s="2"/>
      <c r="R281" s="2"/>
      <c r="S281" s="4"/>
      <c r="T281" s="2"/>
      <c r="U281" s="4"/>
    </row>
    <row r="282" spans="1:21" x14ac:dyDescent="0.25">
      <c r="A282" s="5"/>
      <c r="B282" s="5"/>
      <c r="C282" s="5"/>
      <c r="D282" s="5"/>
      <c r="E282" s="5" t="s">
        <v>133</v>
      </c>
      <c r="F282" s="5"/>
      <c r="G282" s="6">
        <v>43045</v>
      </c>
      <c r="H282" s="5"/>
      <c r="I282" s="5"/>
      <c r="J282" s="5"/>
      <c r="K282" s="5" t="s">
        <v>412</v>
      </c>
      <c r="L282" s="5"/>
      <c r="M282" s="5" t="s">
        <v>524</v>
      </c>
      <c r="N282" s="5"/>
      <c r="O282" s="14"/>
      <c r="P282" s="5"/>
      <c r="Q282" s="5" t="s">
        <v>550</v>
      </c>
      <c r="R282" s="5"/>
      <c r="S282" s="7">
        <v>12.74</v>
      </c>
      <c r="T282" s="5"/>
      <c r="U282" s="7">
        <f t="shared" ref="U282:U295" si="10">ROUND(U281+S282,5)</f>
        <v>12.74</v>
      </c>
    </row>
    <row r="283" spans="1:21" x14ac:dyDescent="0.25">
      <c r="A283" s="5"/>
      <c r="B283" s="5"/>
      <c r="C283" s="5"/>
      <c r="D283" s="5"/>
      <c r="E283" s="5" t="s">
        <v>133</v>
      </c>
      <c r="F283" s="5"/>
      <c r="G283" s="6">
        <v>43066</v>
      </c>
      <c r="H283" s="5"/>
      <c r="I283" s="5"/>
      <c r="J283" s="5"/>
      <c r="K283" s="5"/>
      <c r="L283" s="5"/>
      <c r="M283" s="5" t="s">
        <v>524</v>
      </c>
      <c r="N283" s="5"/>
      <c r="O283" s="14"/>
      <c r="P283" s="5"/>
      <c r="Q283" s="5" t="s">
        <v>550</v>
      </c>
      <c r="R283" s="5"/>
      <c r="S283" s="7">
        <v>100</v>
      </c>
      <c r="T283" s="5"/>
      <c r="U283" s="7">
        <f t="shared" si="10"/>
        <v>112.74</v>
      </c>
    </row>
    <row r="284" spans="1:21" x14ac:dyDescent="0.25">
      <c r="A284" s="5"/>
      <c r="B284" s="5"/>
      <c r="C284" s="5"/>
      <c r="D284" s="5"/>
      <c r="E284" s="5" t="s">
        <v>133</v>
      </c>
      <c r="F284" s="5"/>
      <c r="G284" s="6">
        <v>43104</v>
      </c>
      <c r="H284" s="5"/>
      <c r="I284" s="5"/>
      <c r="J284" s="5"/>
      <c r="K284" s="5" t="s">
        <v>413</v>
      </c>
      <c r="L284" s="5"/>
      <c r="M284" s="5" t="s">
        <v>524</v>
      </c>
      <c r="N284" s="5"/>
      <c r="O284" s="14" t="s">
        <v>88</v>
      </c>
      <c r="P284" s="5"/>
      <c r="Q284" s="5" t="s">
        <v>550</v>
      </c>
      <c r="R284" s="5"/>
      <c r="S284" s="7">
        <v>0</v>
      </c>
      <c r="T284" s="5"/>
      <c r="U284" s="7">
        <f t="shared" si="10"/>
        <v>112.74</v>
      </c>
    </row>
    <row r="285" spans="1:21" x14ac:dyDescent="0.25">
      <c r="A285" s="5"/>
      <c r="B285" s="5"/>
      <c r="C285" s="5"/>
      <c r="D285" s="5"/>
      <c r="E285" s="5" t="s">
        <v>134</v>
      </c>
      <c r="F285" s="5"/>
      <c r="G285" s="6">
        <v>43104</v>
      </c>
      <c r="H285" s="5"/>
      <c r="I285" s="5" t="s">
        <v>245</v>
      </c>
      <c r="J285" s="5"/>
      <c r="K285" s="5"/>
      <c r="L285" s="5"/>
      <c r="M285" s="5" t="s">
        <v>524</v>
      </c>
      <c r="N285" s="5"/>
      <c r="O285" s="14"/>
      <c r="P285" s="5"/>
      <c r="Q285" s="5" t="s">
        <v>551</v>
      </c>
      <c r="R285" s="5"/>
      <c r="S285" s="7">
        <v>100</v>
      </c>
      <c r="T285" s="5"/>
      <c r="U285" s="7">
        <f t="shared" si="10"/>
        <v>212.74</v>
      </c>
    </row>
    <row r="286" spans="1:21" x14ac:dyDescent="0.25">
      <c r="A286" s="5"/>
      <c r="B286" s="5"/>
      <c r="C286" s="5"/>
      <c r="D286" s="5"/>
      <c r="E286" s="5" t="s">
        <v>133</v>
      </c>
      <c r="F286" s="5"/>
      <c r="G286" s="6">
        <v>43129</v>
      </c>
      <c r="H286" s="5"/>
      <c r="I286" s="5" t="s">
        <v>223</v>
      </c>
      <c r="J286" s="5"/>
      <c r="K286" s="5"/>
      <c r="L286" s="5"/>
      <c r="M286" s="5" t="s">
        <v>524</v>
      </c>
      <c r="N286" s="5"/>
      <c r="O286" s="14"/>
      <c r="P286" s="5"/>
      <c r="Q286" s="5" t="s">
        <v>550</v>
      </c>
      <c r="R286" s="5"/>
      <c r="S286" s="7">
        <v>100</v>
      </c>
      <c r="T286" s="5"/>
      <c r="U286" s="7">
        <f t="shared" si="10"/>
        <v>312.74</v>
      </c>
    </row>
    <row r="287" spans="1:21" x14ac:dyDescent="0.25">
      <c r="A287" s="5"/>
      <c r="B287" s="5"/>
      <c r="C287" s="5"/>
      <c r="D287" s="5"/>
      <c r="E287" s="5" t="s">
        <v>133</v>
      </c>
      <c r="F287" s="5"/>
      <c r="G287" s="6">
        <v>43157</v>
      </c>
      <c r="H287" s="5"/>
      <c r="I287" s="5"/>
      <c r="J287" s="5"/>
      <c r="K287" s="5" t="s">
        <v>393</v>
      </c>
      <c r="L287" s="5"/>
      <c r="M287" s="5" t="s">
        <v>524</v>
      </c>
      <c r="N287" s="5"/>
      <c r="O287" s="14"/>
      <c r="P287" s="5"/>
      <c r="Q287" s="5" t="s">
        <v>550</v>
      </c>
      <c r="R287" s="5"/>
      <c r="S287" s="7">
        <v>100</v>
      </c>
      <c r="T287" s="5"/>
      <c r="U287" s="7">
        <f t="shared" si="10"/>
        <v>412.74</v>
      </c>
    </row>
    <row r="288" spans="1:21" x14ac:dyDescent="0.25">
      <c r="A288" s="5"/>
      <c r="B288" s="5"/>
      <c r="C288" s="5"/>
      <c r="D288" s="5"/>
      <c r="E288" s="5" t="s">
        <v>134</v>
      </c>
      <c r="F288" s="5"/>
      <c r="G288" s="6">
        <v>43185</v>
      </c>
      <c r="H288" s="5"/>
      <c r="I288" s="5" t="s">
        <v>246</v>
      </c>
      <c r="J288" s="5"/>
      <c r="K288" s="5" t="s">
        <v>394</v>
      </c>
      <c r="L288" s="5"/>
      <c r="M288" s="5" t="s">
        <v>524</v>
      </c>
      <c r="N288" s="5"/>
      <c r="O288" s="14"/>
      <c r="P288" s="5"/>
      <c r="Q288" s="5" t="s">
        <v>551</v>
      </c>
      <c r="R288" s="5"/>
      <c r="S288" s="7">
        <v>100</v>
      </c>
      <c r="T288" s="5"/>
      <c r="U288" s="7">
        <f t="shared" si="10"/>
        <v>512.74</v>
      </c>
    </row>
    <row r="289" spans="1:21" x14ac:dyDescent="0.25">
      <c r="A289" s="5"/>
      <c r="B289" s="5"/>
      <c r="C289" s="5"/>
      <c r="D289" s="5"/>
      <c r="E289" s="5" t="s">
        <v>134</v>
      </c>
      <c r="F289" s="5"/>
      <c r="G289" s="6">
        <v>43234</v>
      </c>
      <c r="H289" s="5"/>
      <c r="I289" s="5" t="s">
        <v>247</v>
      </c>
      <c r="J289" s="5"/>
      <c r="K289" s="5" t="s">
        <v>414</v>
      </c>
      <c r="L289" s="5"/>
      <c r="M289" s="5" t="s">
        <v>524</v>
      </c>
      <c r="N289" s="5"/>
      <c r="O289" s="14"/>
      <c r="P289" s="5"/>
      <c r="Q289" s="5" t="s">
        <v>551</v>
      </c>
      <c r="R289" s="5"/>
      <c r="S289" s="7">
        <v>100</v>
      </c>
      <c r="T289" s="5"/>
      <c r="U289" s="7">
        <f t="shared" si="10"/>
        <v>612.74</v>
      </c>
    </row>
    <row r="290" spans="1:21" x14ac:dyDescent="0.25">
      <c r="A290" s="5"/>
      <c r="B290" s="5"/>
      <c r="C290" s="5"/>
      <c r="D290" s="5"/>
      <c r="E290" s="5" t="s">
        <v>134</v>
      </c>
      <c r="F290" s="5"/>
      <c r="G290" s="6">
        <v>43255</v>
      </c>
      <c r="H290" s="5"/>
      <c r="I290" s="5" t="s">
        <v>248</v>
      </c>
      <c r="J290" s="5"/>
      <c r="K290" s="5" t="s">
        <v>346</v>
      </c>
      <c r="L290" s="5"/>
      <c r="M290" s="5" t="s">
        <v>524</v>
      </c>
      <c r="N290" s="5"/>
      <c r="O290" s="14"/>
      <c r="P290" s="5"/>
      <c r="Q290" s="5" t="s">
        <v>551</v>
      </c>
      <c r="R290" s="5"/>
      <c r="S290" s="7">
        <v>100</v>
      </c>
      <c r="T290" s="5"/>
      <c r="U290" s="7">
        <f t="shared" si="10"/>
        <v>712.74</v>
      </c>
    </row>
    <row r="291" spans="1:21" x14ac:dyDescent="0.25">
      <c r="A291" s="5"/>
      <c r="B291" s="5"/>
      <c r="C291" s="5"/>
      <c r="D291" s="5"/>
      <c r="E291" s="5" t="s">
        <v>134</v>
      </c>
      <c r="F291" s="5"/>
      <c r="G291" s="6">
        <v>43283</v>
      </c>
      <c r="H291" s="5"/>
      <c r="I291" s="5" t="s">
        <v>249</v>
      </c>
      <c r="J291" s="5"/>
      <c r="K291" s="5" t="s">
        <v>350</v>
      </c>
      <c r="L291" s="5"/>
      <c r="M291" s="5" t="s">
        <v>524</v>
      </c>
      <c r="N291" s="5"/>
      <c r="O291" s="14"/>
      <c r="P291" s="5"/>
      <c r="Q291" s="5" t="s">
        <v>551</v>
      </c>
      <c r="R291" s="5"/>
      <c r="S291" s="7">
        <v>100</v>
      </c>
      <c r="T291" s="5"/>
      <c r="U291" s="7">
        <f t="shared" si="10"/>
        <v>812.74</v>
      </c>
    </row>
    <row r="292" spans="1:21" x14ac:dyDescent="0.25">
      <c r="A292" s="5"/>
      <c r="B292" s="5"/>
      <c r="C292" s="5"/>
      <c r="D292" s="5"/>
      <c r="E292" s="5" t="s">
        <v>134</v>
      </c>
      <c r="F292" s="5"/>
      <c r="G292" s="6">
        <v>43312</v>
      </c>
      <c r="H292" s="5"/>
      <c r="I292" s="5" t="s">
        <v>250</v>
      </c>
      <c r="J292" s="5"/>
      <c r="K292" s="5" t="s">
        <v>348</v>
      </c>
      <c r="L292" s="5"/>
      <c r="M292" s="5" t="s">
        <v>524</v>
      </c>
      <c r="N292" s="5"/>
      <c r="O292" s="14"/>
      <c r="P292" s="5"/>
      <c r="Q292" s="5" t="s">
        <v>551</v>
      </c>
      <c r="R292" s="5"/>
      <c r="S292" s="7">
        <v>100</v>
      </c>
      <c r="T292" s="5"/>
      <c r="U292" s="7">
        <f t="shared" si="10"/>
        <v>912.74</v>
      </c>
    </row>
    <row r="293" spans="1:21" x14ac:dyDescent="0.25">
      <c r="A293" s="5"/>
      <c r="B293" s="5"/>
      <c r="C293" s="5"/>
      <c r="D293" s="5"/>
      <c r="E293" s="5" t="s">
        <v>134</v>
      </c>
      <c r="F293" s="5"/>
      <c r="G293" s="6">
        <v>43347</v>
      </c>
      <c r="H293" s="5"/>
      <c r="I293" s="5" t="s">
        <v>251</v>
      </c>
      <c r="J293" s="5"/>
      <c r="K293" s="5" t="s">
        <v>370</v>
      </c>
      <c r="L293" s="5"/>
      <c r="M293" s="5" t="s">
        <v>524</v>
      </c>
      <c r="N293" s="5"/>
      <c r="O293" s="14"/>
      <c r="P293" s="5"/>
      <c r="Q293" s="5" t="s">
        <v>551</v>
      </c>
      <c r="R293" s="5"/>
      <c r="S293" s="7">
        <v>100</v>
      </c>
      <c r="T293" s="5"/>
      <c r="U293" s="7">
        <f t="shared" si="10"/>
        <v>1012.74</v>
      </c>
    </row>
    <row r="294" spans="1:21" x14ac:dyDescent="0.25">
      <c r="A294" s="5"/>
      <c r="B294" s="5"/>
      <c r="C294" s="5"/>
      <c r="D294" s="5"/>
      <c r="E294" s="5" t="s">
        <v>134</v>
      </c>
      <c r="F294" s="5"/>
      <c r="G294" s="6">
        <v>43374</v>
      </c>
      <c r="H294" s="5"/>
      <c r="I294" s="5" t="s">
        <v>252</v>
      </c>
      <c r="J294" s="5"/>
      <c r="K294" s="5" t="s">
        <v>371</v>
      </c>
      <c r="L294" s="5"/>
      <c r="M294" s="5" t="s">
        <v>524</v>
      </c>
      <c r="N294" s="5"/>
      <c r="O294" s="14"/>
      <c r="P294" s="5"/>
      <c r="Q294" s="5" t="s">
        <v>551</v>
      </c>
      <c r="R294" s="5"/>
      <c r="S294" s="7">
        <v>100</v>
      </c>
      <c r="T294" s="5"/>
      <c r="U294" s="7">
        <f t="shared" si="10"/>
        <v>1112.74</v>
      </c>
    </row>
    <row r="295" spans="1:21" ht="15.75" thickBot="1" x14ac:dyDescent="0.3">
      <c r="A295" s="5"/>
      <c r="B295" s="5"/>
      <c r="C295" s="5"/>
      <c r="D295" s="5"/>
      <c r="E295" s="5" t="s">
        <v>134</v>
      </c>
      <c r="F295" s="5"/>
      <c r="G295" s="6">
        <v>43409</v>
      </c>
      <c r="H295" s="5"/>
      <c r="I295" s="5" t="s">
        <v>253</v>
      </c>
      <c r="J295" s="5"/>
      <c r="K295" s="5" t="s">
        <v>384</v>
      </c>
      <c r="L295" s="5"/>
      <c r="M295" s="5" t="s">
        <v>524</v>
      </c>
      <c r="N295" s="5"/>
      <c r="O295" s="14"/>
      <c r="P295" s="5"/>
      <c r="Q295" s="5" t="s">
        <v>551</v>
      </c>
      <c r="R295" s="5"/>
      <c r="S295" s="8">
        <v>100</v>
      </c>
      <c r="T295" s="5"/>
      <c r="U295" s="8">
        <f t="shared" si="10"/>
        <v>1212.74</v>
      </c>
    </row>
    <row r="296" spans="1:21" x14ac:dyDescent="0.25">
      <c r="A296" s="5"/>
      <c r="B296" s="5" t="s">
        <v>89</v>
      </c>
      <c r="C296" s="5"/>
      <c r="D296" s="5"/>
      <c r="E296" s="5"/>
      <c r="F296" s="5"/>
      <c r="G296" s="6"/>
      <c r="H296" s="5"/>
      <c r="I296" s="5"/>
      <c r="J296" s="5"/>
      <c r="K296" s="5"/>
      <c r="L296" s="5"/>
      <c r="M296" s="5"/>
      <c r="N296" s="5"/>
      <c r="O296" s="15"/>
      <c r="P296" s="5"/>
      <c r="Q296" s="5"/>
      <c r="R296" s="5"/>
      <c r="S296" s="7">
        <f>ROUND(SUM(S281:S295),5)</f>
        <v>1212.74</v>
      </c>
      <c r="T296" s="5"/>
      <c r="U296" s="7">
        <f>U295</f>
        <v>1212.74</v>
      </c>
    </row>
    <row r="297" spans="1:21" x14ac:dyDescent="0.25">
      <c r="A297" s="2"/>
      <c r="B297" s="2" t="s">
        <v>90</v>
      </c>
      <c r="C297" s="2"/>
      <c r="D297" s="2"/>
      <c r="E297" s="2"/>
      <c r="F297" s="2"/>
      <c r="G297" s="3"/>
      <c r="H297" s="2"/>
      <c r="I297" s="2"/>
      <c r="J297" s="2"/>
      <c r="K297" s="2"/>
      <c r="L297" s="2"/>
      <c r="M297" s="2"/>
      <c r="N297" s="2"/>
      <c r="O297" s="13"/>
      <c r="P297" s="2"/>
      <c r="Q297" s="2"/>
      <c r="R297" s="2"/>
      <c r="S297" s="4"/>
      <c r="T297" s="2"/>
      <c r="U297" s="4"/>
    </row>
    <row r="298" spans="1:21" ht="15.75" thickBot="1" x14ac:dyDescent="0.3">
      <c r="A298" s="1"/>
      <c r="B298" s="1"/>
      <c r="C298" s="5"/>
      <c r="D298" s="5"/>
      <c r="E298" s="5" t="s">
        <v>134</v>
      </c>
      <c r="F298" s="5"/>
      <c r="G298" s="6">
        <v>43242</v>
      </c>
      <c r="H298" s="5"/>
      <c r="I298" s="5" t="s">
        <v>254</v>
      </c>
      <c r="J298" s="5"/>
      <c r="K298" s="5" t="s">
        <v>415</v>
      </c>
      <c r="L298" s="5"/>
      <c r="M298" s="5" t="s">
        <v>525</v>
      </c>
      <c r="N298" s="5"/>
      <c r="O298" s="14"/>
      <c r="P298" s="5"/>
      <c r="Q298" s="5" t="s">
        <v>551</v>
      </c>
      <c r="R298" s="5"/>
      <c r="S298" s="8">
        <v>254.49</v>
      </c>
      <c r="T298" s="5"/>
      <c r="U298" s="8">
        <f>ROUND(U297+S298,5)</f>
        <v>254.49</v>
      </c>
    </row>
    <row r="299" spans="1:21" x14ac:dyDescent="0.25">
      <c r="A299" s="5"/>
      <c r="B299" s="5" t="s">
        <v>91</v>
      </c>
      <c r="C299" s="5"/>
      <c r="D299" s="5"/>
      <c r="E299" s="5"/>
      <c r="F299" s="5"/>
      <c r="G299" s="6"/>
      <c r="H299" s="5"/>
      <c r="I299" s="5"/>
      <c r="J299" s="5"/>
      <c r="K299" s="5"/>
      <c r="L299" s="5"/>
      <c r="M299" s="5"/>
      <c r="N299" s="5"/>
      <c r="O299" s="15"/>
      <c r="P299" s="5"/>
      <c r="Q299" s="5"/>
      <c r="R299" s="5"/>
      <c r="S299" s="7">
        <f>ROUND(SUM(S297:S298),5)</f>
        <v>254.49</v>
      </c>
      <c r="T299" s="5"/>
      <c r="U299" s="7">
        <f>U298</f>
        <v>254.49</v>
      </c>
    </row>
    <row r="300" spans="1:21" x14ac:dyDescent="0.25">
      <c r="A300" s="2"/>
      <c r="B300" s="2" t="s">
        <v>92</v>
      </c>
      <c r="C300" s="2"/>
      <c r="D300" s="2"/>
      <c r="E300" s="2"/>
      <c r="F300" s="2"/>
      <c r="G300" s="3"/>
      <c r="H300" s="2"/>
      <c r="I300" s="2"/>
      <c r="J300" s="2"/>
      <c r="K300" s="2"/>
      <c r="L300" s="2"/>
      <c r="M300" s="2"/>
      <c r="N300" s="2"/>
      <c r="O300" s="13"/>
      <c r="P300" s="2"/>
      <c r="Q300" s="2"/>
      <c r="R300" s="2"/>
      <c r="S300" s="4"/>
      <c r="T300" s="2"/>
      <c r="U300" s="4"/>
    </row>
    <row r="301" spans="1:21" ht="15.75" thickBot="1" x14ac:dyDescent="0.3">
      <c r="A301" s="1"/>
      <c r="B301" s="1"/>
      <c r="C301" s="5"/>
      <c r="D301" s="5"/>
      <c r="E301" s="5" t="s">
        <v>133</v>
      </c>
      <c r="F301" s="5"/>
      <c r="G301" s="6">
        <v>43102</v>
      </c>
      <c r="H301" s="5"/>
      <c r="I301" s="5"/>
      <c r="J301" s="5"/>
      <c r="K301" s="5"/>
      <c r="L301" s="5"/>
      <c r="M301" s="5" t="s">
        <v>498</v>
      </c>
      <c r="N301" s="5"/>
      <c r="O301" s="14"/>
      <c r="P301" s="5"/>
      <c r="Q301" s="5" t="s">
        <v>550</v>
      </c>
      <c r="R301" s="5"/>
      <c r="S301" s="8">
        <v>120</v>
      </c>
      <c r="T301" s="5"/>
      <c r="U301" s="8">
        <f>ROUND(U300+S301,5)</f>
        <v>120</v>
      </c>
    </row>
    <row r="302" spans="1:21" x14ac:dyDescent="0.25">
      <c r="A302" s="5"/>
      <c r="B302" s="5" t="s">
        <v>93</v>
      </c>
      <c r="C302" s="5"/>
      <c r="D302" s="5"/>
      <c r="E302" s="5"/>
      <c r="F302" s="5"/>
      <c r="G302" s="6"/>
      <c r="H302" s="5"/>
      <c r="I302" s="5"/>
      <c r="J302" s="5"/>
      <c r="K302" s="5"/>
      <c r="L302" s="5"/>
      <c r="M302" s="5"/>
      <c r="N302" s="5"/>
      <c r="O302" s="15"/>
      <c r="P302" s="5"/>
      <c r="Q302" s="5"/>
      <c r="R302" s="5"/>
      <c r="S302" s="7">
        <f>ROUND(SUM(S300:S301),5)</f>
        <v>120</v>
      </c>
      <c r="T302" s="5"/>
      <c r="U302" s="7">
        <f>U301</f>
        <v>120</v>
      </c>
    </row>
    <row r="303" spans="1:21" x14ac:dyDescent="0.25">
      <c r="A303" s="2"/>
      <c r="B303" s="2" t="s">
        <v>94</v>
      </c>
      <c r="C303" s="2"/>
      <c r="D303" s="2"/>
      <c r="E303" s="2"/>
      <c r="F303" s="2"/>
      <c r="G303" s="3"/>
      <c r="H303" s="2"/>
      <c r="I303" s="2"/>
      <c r="J303" s="2"/>
      <c r="K303" s="2"/>
      <c r="L303" s="2"/>
      <c r="M303" s="2"/>
      <c r="N303" s="2"/>
      <c r="O303" s="13"/>
      <c r="P303" s="2"/>
      <c r="Q303" s="2"/>
      <c r="R303" s="2"/>
      <c r="S303" s="4"/>
      <c r="T303" s="2"/>
      <c r="U303" s="4"/>
    </row>
    <row r="304" spans="1:21" x14ac:dyDescent="0.25">
      <c r="A304" s="5"/>
      <c r="B304" s="5"/>
      <c r="C304" s="5"/>
      <c r="D304" s="5"/>
      <c r="E304" s="5" t="s">
        <v>133</v>
      </c>
      <c r="F304" s="5"/>
      <c r="G304" s="6">
        <v>43088</v>
      </c>
      <c r="H304" s="5"/>
      <c r="I304" s="5" t="s">
        <v>255</v>
      </c>
      <c r="J304" s="5"/>
      <c r="K304" s="5" t="s">
        <v>416</v>
      </c>
      <c r="L304" s="5"/>
      <c r="M304" s="5" t="s">
        <v>512</v>
      </c>
      <c r="N304" s="5"/>
      <c r="O304" s="14"/>
      <c r="P304" s="5"/>
      <c r="Q304" s="5" t="s">
        <v>550</v>
      </c>
      <c r="R304" s="5"/>
      <c r="S304" s="7">
        <v>25</v>
      </c>
      <c r="T304" s="5"/>
      <c r="U304" s="7">
        <f>ROUND(U303+S304,5)</f>
        <v>25</v>
      </c>
    </row>
    <row r="305" spans="1:21" ht="15.75" thickBot="1" x14ac:dyDescent="0.3">
      <c r="A305" s="5"/>
      <c r="B305" s="5"/>
      <c r="C305" s="5"/>
      <c r="D305" s="5"/>
      <c r="E305" s="5" t="s">
        <v>135</v>
      </c>
      <c r="F305" s="5"/>
      <c r="G305" s="6">
        <v>43222</v>
      </c>
      <c r="H305" s="5"/>
      <c r="I305" s="5"/>
      <c r="J305" s="5"/>
      <c r="K305" s="5" t="s">
        <v>135</v>
      </c>
      <c r="L305" s="5"/>
      <c r="M305" s="5" t="s">
        <v>526</v>
      </c>
      <c r="N305" s="5"/>
      <c r="O305" s="14"/>
      <c r="P305" s="5"/>
      <c r="Q305" s="5" t="s">
        <v>551</v>
      </c>
      <c r="R305" s="5"/>
      <c r="S305" s="8">
        <v>-75</v>
      </c>
      <c r="T305" s="5"/>
      <c r="U305" s="8">
        <f>ROUND(U304+S305,5)</f>
        <v>-50</v>
      </c>
    </row>
    <row r="306" spans="1:21" x14ac:dyDescent="0.25">
      <c r="A306" s="5"/>
      <c r="B306" s="5" t="s">
        <v>95</v>
      </c>
      <c r="C306" s="5"/>
      <c r="D306" s="5"/>
      <c r="E306" s="5"/>
      <c r="F306" s="5"/>
      <c r="G306" s="6"/>
      <c r="H306" s="5"/>
      <c r="I306" s="5"/>
      <c r="J306" s="5"/>
      <c r="K306" s="5"/>
      <c r="L306" s="5"/>
      <c r="M306" s="5"/>
      <c r="N306" s="5"/>
      <c r="O306" s="15"/>
      <c r="P306" s="5"/>
      <c r="Q306" s="5"/>
      <c r="R306" s="5"/>
      <c r="S306" s="7">
        <f>ROUND(SUM(S303:S305),5)</f>
        <v>-50</v>
      </c>
      <c r="T306" s="5"/>
      <c r="U306" s="7">
        <f>U305</f>
        <v>-50</v>
      </c>
    </row>
    <row r="307" spans="1:21" x14ac:dyDescent="0.25">
      <c r="A307" s="2"/>
      <c r="B307" s="2" t="s">
        <v>96</v>
      </c>
      <c r="C307" s="2"/>
      <c r="D307" s="2"/>
      <c r="E307" s="2"/>
      <c r="F307" s="2"/>
      <c r="G307" s="3"/>
      <c r="H307" s="2"/>
      <c r="I307" s="2"/>
      <c r="J307" s="2"/>
      <c r="K307" s="2"/>
      <c r="L307" s="2"/>
      <c r="M307" s="2"/>
      <c r="N307" s="2"/>
      <c r="O307" s="13"/>
      <c r="P307" s="2"/>
      <c r="Q307" s="2"/>
      <c r="R307" s="2"/>
      <c r="S307" s="4"/>
      <c r="T307" s="2"/>
      <c r="U307" s="4"/>
    </row>
    <row r="308" spans="1:21" x14ac:dyDescent="0.25">
      <c r="A308" s="5"/>
      <c r="B308" s="5"/>
      <c r="C308" s="5"/>
      <c r="D308" s="5"/>
      <c r="E308" s="5" t="s">
        <v>133</v>
      </c>
      <c r="F308" s="5"/>
      <c r="G308" s="6">
        <v>43066</v>
      </c>
      <c r="H308" s="5"/>
      <c r="I308" s="5"/>
      <c r="J308" s="5"/>
      <c r="K308" s="5"/>
      <c r="L308" s="5"/>
      <c r="M308" s="5" t="s">
        <v>516</v>
      </c>
      <c r="N308" s="5"/>
      <c r="O308" s="14"/>
      <c r="P308" s="5"/>
      <c r="Q308" s="5" t="s">
        <v>550</v>
      </c>
      <c r="R308" s="5"/>
      <c r="S308" s="7">
        <v>100</v>
      </c>
      <c r="T308" s="5"/>
      <c r="U308" s="7">
        <f t="shared" ref="U308:U338" si="11">ROUND(U307+S308,5)</f>
        <v>100</v>
      </c>
    </row>
    <row r="309" spans="1:21" x14ac:dyDescent="0.25">
      <c r="A309" s="5"/>
      <c r="B309" s="5"/>
      <c r="C309" s="5"/>
      <c r="D309" s="5"/>
      <c r="E309" s="5" t="s">
        <v>133</v>
      </c>
      <c r="F309" s="5"/>
      <c r="G309" s="6">
        <v>43102</v>
      </c>
      <c r="H309" s="5"/>
      <c r="I309" s="5"/>
      <c r="J309" s="5"/>
      <c r="K309" s="5"/>
      <c r="L309" s="5"/>
      <c r="M309" s="5" t="s">
        <v>516</v>
      </c>
      <c r="N309" s="5"/>
      <c r="O309" s="14"/>
      <c r="P309" s="5"/>
      <c r="Q309" s="5" t="s">
        <v>550</v>
      </c>
      <c r="R309" s="5"/>
      <c r="S309" s="7">
        <v>100</v>
      </c>
      <c r="T309" s="5"/>
      <c r="U309" s="7">
        <f t="shared" si="11"/>
        <v>200</v>
      </c>
    </row>
    <row r="310" spans="1:21" x14ac:dyDescent="0.25">
      <c r="A310" s="5"/>
      <c r="B310" s="5"/>
      <c r="C310" s="5"/>
      <c r="D310" s="5"/>
      <c r="E310" s="5" t="s">
        <v>133</v>
      </c>
      <c r="F310" s="5"/>
      <c r="G310" s="6">
        <v>43129</v>
      </c>
      <c r="H310" s="5"/>
      <c r="I310" s="5" t="s">
        <v>223</v>
      </c>
      <c r="J310" s="5"/>
      <c r="K310" s="5"/>
      <c r="L310" s="5"/>
      <c r="M310" s="5" t="s">
        <v>516</v>
      </c>
      <c r="N310" s="5"/>
      <c r="O310" s="14"/>
      <c r="P310" s="5"/>
      <c r="Q310" s="5" t="s">
        <v>550</v>
      </c>
      <c r="R310" s="5"/>
      <c r="S310" s="7">
        <v>100</v>
      </c>
      <c r="T310" s="5"/>
      <c r="U310" s="7">
        <f t="shared" si="11"/>
        <v>300</v>
      </c>
    </row>
    <row r="311" spans="1:21" x14ac:dyDescent="0.25">
      <c r="A311" s="5"/>
      <c r="B311" s="5"/>
      <c r="C311" s="5"/>
      <c r="D311" s="5"/>
      <c r="E311" s="5" t="s">
        <v>133</v>
      </c>
      <c r="F311" s="5"/>
      <c r="G311" s="6">
        <v>43157</v>
      </c>
      <c r="H311" s="5"/>
      <c r="I311" s="5"/>
      <c r="J311" s="5"/>
      <c r="K311" s="5" t="s">
        <v>393</v>
      </c>
      <c r="L311" s="5"/>
      <c r="M311" s="5" t="s">
        <v>516</v>
      </c>
      <c r="N311" s="5"/>
      <c r="O311" s="14"/>
      <c r="P311" s="5"/>
      <c r="Q311" s="5" t="s">
        <v>550</v>
      </c>
      <c r="R311" s="5"/>
      <c r="S311" s="7">
        <v>100</v>
      </c>
      <c r="T311" s="5"/>
      <c r="U311" s="7">
        <f t="shared" si="11"/>
        <v>400</v>
      </c>
    </row>
    <row r="312" spans="1:21" x14ac:dyDescent="0.25">
      <c r="A312" s="5"/>
      <c r="B312" s="5"/>
      <c r="C312" s="5"/>
      <c r="D312" s="5"/>
      <c r="E312" s="5" t="s">
        <v>133</v>
      </c>
      <c r="F312" s="5"/>
      <c r="G312" s="6">
        <v>43157</v>
      </c>
      <c r="H312" s="5"/>
      <c r="I312" s="5"/>
      <c r="J312" s="5"/>
      <c r="K312" s="5" t="s">
        <v>417</v>
      </c>
      <c r="L312" s="5"/>
      <c r="M312" s="5" t="s">
        <v>527</v>
      </c>
      <c r="N312" s="5"/>
      <c r="O312" s="14"/>
      <c r="P312" s="5"/>
      <c r="Q312" s="5" t="s">
        <v>550</v>
      </c>
      <c r="R312" s="5"/>
      <c r="S312" s="7">
        <v>50</v>
      </c>
      <c r="T312" s="5"/>
      <c r="U312" s="7">
        <f t="shared" si="11"/>
        <v>450</v>
      </c>
    </row>
    <row r="313" spans="1:21" x14ac:dyDescent="0.25">
      <c r="A313" s="5"/>
      <c r="B313" s="5"/>
      <c r="C313" s="5"/>
      <c r="D313" s="5"/>
      <c r="E313" s="5" t="s">
        <v>133</v>
      </c>
      <c r="F313" s="5"/>
      <c r="G313" s="6">
        <v>43157</v>
      </c>
      <c r="H313" s="5"/>
      <c r="I313" s="5"/>
      <c r="J313" s="5"/>
      <c r="K313" s="5"/>
      <c r="L313" s="5"/>
      <c r="M313" s="5" t="s">
        <v>528</v>
      </c>
      <c r="N313" s="5"/>
      <c r="O313" s="14"/>
      <c r="P313" s="5"/>
      <c r="Q313" s="5" t="s">
        <v>550</v>
      </c>
      <c r="R313" s="5"/>
      <c r="S313" s="7">
        <v>25</v>
      </c>
      <c r="T313" s="5"/>
      <c r="U313" s="7">
        <f t="shared" si="11"/>
        <v>475</v>
      </c>
    </row>
    <row r="314" spans="1:21" x14ac:dyDescent="0.25">
      <c r="A314" s="5"/>
      <c r="B314" s="5"/>
      <c r="C314" s="5"/>
      <c r="D314" s="5"/>
      <c r="E314" s="5" t="s">
        <v>134</v>
      </c>
      <c r="F314" s="5"/>
      <c r="G314" s="6">
        <v>43164</v>
      </c>
      <c r="H314" s="5"/>
      <c r="I314" s="5" t="s">
        <v>256</v>
      </c>
      <c r="J314" s="5"/>
      <c r="K314" s="5" t="s">
        <v>418</v>
      </c>
      <c r="L314" s="5"/>
      <c r="M314" s="5" t="s">
        <v>528</v>
      </c>
      <c r="N314" s="5"/>
      <c r="O314" s="14"/>
      <c r="P314" s="5"/>
      <c r="Q314" s="5" t="s">
        <v>551</v>
      </c>
      <c r="R314" s="5"/>
      <c r="S314" s="7">
        <v>25</v>
      </c>
      <c r="T314" s="5"/>
      <c r="U314" s="7">
        <f t="shared" si="11"/>
        <v>500</v>
      </c>
    </row>
    <row r="315" spans="1:21" x14ac:dyDescent="0.25">
      <c r="A315" s="5"/>
      <c r="B315" s="5"/>
      <c r="C315" s="5"/>
      <c r="D315" s="5"/>
      <c r="E315" s="5" t="s">
        <v>134</v>
      </c>
      <c r="F315" s="5"/>
      <c r="G315" s="6">
        <v>43185</v>
      </c>
      <c r="H315" s="5"/>
      <c r="I315" s="5" t="s">
        <v>257</v>
      </c>
      <c r="J315" s="5"/>
      <c r="K315" s="5" t="s">
        <v>419</v>
      </c>
      <c r="L315" s="5"/>
      <c r="M315" s="5" t="s">
        <v>527</v>
      </c>
      <c r="N315" s="5"/>
      <c r="O315" s="14"/>
      <c r="P315" s="5"/>
      <c r="Q315" s="5" t="s">
        <v>551</v>
      </c>
      <c r="R315" s="5"/>
      <c r="S315" s="7">
        <v>50</v>
      </c>
      <c r="T315" s="5"/>
      <c r="U315" s="7">
        <f t="shared" si="11"/>
        <v>550</v>
      </c>
    </row>
    <row r="316" spans="1:21" x14ac:dyDescent="0.25">
      <c r="A316" s="5"/>
      <c r="B316" s="5"/>
      <c r="C316" s="5"/>
      <c r="D316" s="5"/>
      <c r="E316" s="5" t="s">
        <v>134</v>
      </c>
      <c r="F316" s="5"/>
      <c r="G316" s="6">
        <v>43185</v>
      </c>
      <c r="H316" s="5"/>
      <c r="I316" s="5" t="s">
        <v>258</v>
      </c>
      <c r="J316" s="5"/>
      <c r="K316" s="5" t="s">
        <v>420</v>
      </c>
      <c r="L316" s="5"/>
      <c r="M316" s="5" t="s">
        <v>528</v>
      </c>
      <c r="N316" s="5"/>
      <c r="O316" s="14"/>
      <c r="P316" s="5"/>
      <c r="Q316" s="5" t="s">
        <v>551</v>
      </c>
      <c r="R316" s="5"/>
      <c r="S316" s="7">
        <v>25</v>
      </c>
      <c r="T316" s="5"/>
      <c r="U316" s="7">
        <f t="shared" si="11"/>
        <v>575</v>
      </c>
    </row>
    <row r="317" spans="1:21" x14ac:dyDescent="0.25">
      <c r="A317" s="5"/>
      <c r="B317" s="5"/>
      <c r="C317" s="5"/>
      <c r="D317" s="5"/>
      <c r="E317" s="5" t="s">
        <v>134</v>
      </c>
      <c r="F317" s="5"/>
      <c r="G317" s="6">
        <v>43185</v>
      </c>
      <c r="H317" s="5"/>
      <c r="I317" s="5" t="s">
        <v>259</v>
      </c>
      <c r="J317" s="5"/>
      <c r="K317" s="5" t="s">
        <v>421</v>
      </c>
      <c r="L317" s="5"/>
      <c r="M317" s="5" t="s">
        <v>516</v>
      </c>
      <c r="N317" s="5"/>
      <c r="O317" s="14"/>
      <c r="P317" s="5"/>
      <c r="Q317" s="5" t="s">
        <v>551</v>
      </c>
      <c r="R317" s="5"/>
      <c r="S317" s="7">
        <v>100</v>
      </c>
      <c r="T317" s="5"/>
      <c r="U317" s="7">
        <f t="shared" si="11"/>
        <v>675</v>
      </c>
    </row>
    <row r="318" spans="1:21" x14ac:dyDescent="0.25">
      <c r="A318" s="5"/>
      <c r="B318" s="5"/>
      <c r="C318" s="5"/>
      <c r="D318" s="5"/>
      <c r="E318" s="5" t="s">
        <v>134</v>
      </c>
      <c r="F318" s="5"/>
      <c r="G318" s="6">
        <v>43199</v>
      </c>
      <c r="H318" s="5"/>
      <c r="I318" s="5" t="s">
        <v>260</v>
      </c>
      <c r="J318" s="5"/>
      <c r="K318" s="5"/>
      <c r="L318" s="5"/>
      <c r="M318" s="5" t="s">
        <v>528</v>
      </c>
      <c r="N318" s="5"/>
      <c r="O318" s="14"/>
      <c r="P318" s="5"/>
      <c r="Q318" s="5" t="s">
        <v>551</v>
      </c>
      <c r="R318" s="5"/>
      <c r="S318" s="7">
        <v>25</v>
      </c>
      <c r="T318" s="5"/>
      <c r="U318" s="7">
        <f t="shared" si="11"/>
        <v>700</v>
      </c>
    </row>
    <row r="319" spans="1:21" x14ac:dyDescent="0.25">
      <c r="A319" s="5"/>
      <c r="B319" s="5"/>
      <c r="C319" s="5"/>
      <c r="D319" s="5"/>
      <c r="E319" s="5" t="s">
        <v>134</v>
      </c>
      <c r="F319" s="5"/>
      <c r="G319" s="6">
        <v>43206</v>
      </c>
      <c r="H319" s="5"/>
      <c r="I319" s="5" t="s">
        <v>261</v>
      </c>
      <c r="J319" s="5"/>
      <c r="K319" s="5" t="s">
        <v>422</v>
      </c>
      <c r="L319" s="5"/>
      <c r="M319" s="5" t="s">
        <v>528</v>
      </c>
      <c r="N319" s="5"/>
      <c r="O319" s="14"/>
      <c r="P319" s="5"/>
      <c r="Q319" s="5" t="s">
        <v>551</v>
      </c>
      <c r="R319" s="5"/>
      <c r="S319" s="7">
        <v>25</v>
      </c>
      <c r="T319" s="5"/>
      <c r="U319" s="7">
        <f t="shared" si="11"/>
        <v>725</v>
      </c>
    </row>
    <row r="320" spans="1:21" x14ac:dyDescent="0.25">
      <c r="A320" s="5"/>
      <c r="B320" s="5"/>
      <c r="C320" s="5"/>
      <c r="D320" s="5"/>
      <c r="E320" s="5" t="s">
        <v>134</v>
      </c>
      <c r="F320" s="5"/>
      <c r="G320" s="6">
        <v>43213</v>
      </c>
      <c r="H320" s="5"/>
      <c r="I320" s="5" t="s">
        <v>262</v>
      </c>
      <c r="J320" s="5"/>
      <c r="K320" s="5" t="s">
        <v>423</v>
      </c>
      <c r="L320" s="5"/>
      <c r="M320" s="5" t="s">
        <v>528</v>
      </c>
      <c r="N320" s="5"/>
      <c r="O320" s="14"/>
      <c r="P320" s="5"/>
      <c r="Q320" s="5" t="s">
        <v>551</v>
      </c>
      <c r="R320" s="5"/>
      <c r="S320" s="7">
        <v>25</v>
      </c>
      <c r="T320" s="5"/>
      <c r="U320" s="7">
        <f t="shared" si="11"/>
        <v>750</v>
      </c>
    </row>
    <row r="321" spans="1:21" x14ac:dyDescent="0.25">
      <c r="A321" s="5"/>
      <c r="B321" s="5"/>
      <c r="C321" s="5"/>
      <c r="D321" s="5"/>
      <c r="E321" s="5" t="s">
        <v>134</v>
      </c>
      <c r="F321" s="5"/>
      <c r="G321" s="6">
        <v>43213</v>
      </c>
      <c r="H321" s="5"/>
      <c r="I321" s="5" t="s">
        <v>262</v>
      </c>
      <c r="J321" s="5"/>
      <c r="K321" s="5" t="s">
        <v>424</v>
      </c>
      <c r="L321" s="5"/>
      <c r="M321" s="5" t="s">
        <v>528</v>
      </c>
      <c r="N321" s="5"/>
      <c r="O321" s="14"/>
      <c r="P321" s="5"/>
      <c r="Q321" s="5" t="s">
        <v>551</v>
      </c>
      <c r="R321" s="5"/>
      <c r="S321" s="7">
        <v>25</v>
      </c>
      <c r="T321" s="5"/>
      <c r="U321" s="7">
        <f t="shared" si="11"/>
        <v>775</v>
      </c>
    </row>
    <row r="322" spans="1:21" x14ac:dyDescent="0.25">
      <c r="A322" s="5"/>
      <c r="B322" s="5"/>
      <c r="C322" s="5"/>
      <c r="D322" s="5"/>
      <c r="E322" s="5" t="s">
        <v>134</v>
      </c>
      <c r="F322" s="5"/>
      <c r="G322" s="6">
        <v>43220</v>
      </c>
      <c r="H322" s="5"/>
      <c r="I322" s="5" t="s">
        <v>263</v>
      </c>
      <c r="J322" s="5"/>
      <c r="K322" s="5" t="s">
        <v>395</v>
      </c>
      <c r="L322" s="5"/>
      <c r="M322" s="5" t="s">
        <v>516</v>
      </c>
      <c r="N322" s="5"/>
      <c r="O322" s="14"/>
      <c r="P322" s="5"/>
      <c r="Q322" s="5" t="s">
        <v>551</v>
      </c>
      <c r="R322" s="5"/>
      <c r="S322" s="7">
        <v>100</v>
      </c>
      <c r="T322" s="5"/>
      <c r="U322" s="7">
        <f t="shared" si="11"/>
        <v>875</v>
      </c>
    </row>
    <row r="323" spans="1:21" x14ac:dyDescent="0.25">
      <c r="A323" s="5"/>
      <c r="B323" s="5"/>
      <c r="C323" s="5"/>
      <c r="D323" s="5"/>
      <c r="E323" s="5" t="s">
        <v>134</v>
      </c>
      <c r="F323" s="5"/>
      <c r="G323" s="6">
        <v>43220</v>
      </c>
      <c r="H323" s="5"/>
      <c r="I323" s="5" t="s">
        <v>264</v>
      </c>
      <c r="J323" s="5"/>
      <c r="K323" s="5" t="s">
        <v>395</v>
      </c>
      <c r="L323" s="5"/>
      <c r="M323" s="5" t="s">
        <v>527</v>
      </c>
      <c r="N323" s="5"/>
      <c r="O323" s="14"/>
      <c r="P323" s="5"/>
      <c r="Q323" s="5" t="s">
        <v>551</v>
      </c>
      <c r="R323" s="5"/>
      <c r="S323" s="7">
        <v>50</v>
      </c>
      <c r="T323" s="5"/>
      <c r="U323" s="7">
        <f t="shared" si="11"/>
        <v>925</v>
      </c>
    </row>
    <row r="324" spans="1:21" x14ac:dyDescent="0.25">
      <c r="A324" s="5"/>
      <c r="B324" s="5"/>
      <c r="C324" s="5"/>
      <c r="D324" s="5"/>
      <c r="E324" s="5" t="s">
        <v>134</v>
      </c>
      <c r="F324" s="5"/>
      <c r="G324" s="6">
        <v>43234</v>
      </c>
      <c r="H324" s="5"/>
      <c r="I324" s="5" t="s">
        <v>265</v>
      </c>
      <c r="J324" s="5"/>
      <c r="K324" s="5" t="s">
        <v>425</v>
      </c>
      <c r="L324" s="5"/>
      <c r="M324" s="5" t="s">
        <v>528</v>
      </c>
      <c r="N324" s="5"/>
      <c r="O324" s="14"/>
      <c r="P324" s="5"/>
      <c r="Q324" s="5" t="s">
        <v>551</v>
      </c>
      <c r="R324" s="5"/>
      <c r="S324" s="7">
        <v>25</v>
      </c>
      <c r="T324" s="5"/>
      <c r="U324" s="7">
        <f t="shared" si="11"/>
        <v>950</v>
      </c>
    </row>
    <row r="325" spans="1:21" x14ac:dyDescent="0.25">
      <c r="A325" s="5"/>
      <c r="B325" s="5"/>
      <c r="C325" s="5"/>
      <c r="D325" s="5"/>
      <c r="E325" s="5" t="s">
        <v>134</v>
      </c>
      <c r="F325" s="5"/>
      <c r="G325" s="6">
        <v>43241</v>
      </c>
      <c r="H325" s="5"/>
      <c r="I325" s="5" t="s">
        <v>266</v>
      </c>
      <c r="J325" s="5"/>
      <c r="K325" s="5" t="s">
        <v>426</v>
      </c>
      <c r="L325" s="5"/>
      <c r="M325" s="5" t="s">
        <v>528</v>
      </c>
      <c r="N325" s="5"/>
      <c r="O325" s="14"/>
      <c r="P325" s="5"/>
      <c r="Q325" s="5" t="s">
        <v>551</v>
      </c>
      <c r="R325" s="5"/>
      <c r="S325" s="7">
        <v>25</v>
      </c>
      <c r="T325" s="5"/>
      <c r="U325" s="7">
        <f t="shared" si="11"/>
        <v>975</v>
      </c>
    </row>
    <row r="326" spans="1:21" x14ac:dyDescent="0.25">
      <c r="A326" s="5"/>
      <c r="B326" s="5"/>
      <c r="C326" s="5"/>
      <c r="D326" s="5"/>
      <c r="E326" s="5" t="s">
        <v>134</v>
      </c>
      <c r="F326" s="5"/>
      <c r="G326" s="6">
        <v>43255</v>
      </c>
      <c r="H326" s="5"/>
      <c r="I326" s="5" t="s">
        <v>267</v>
      </c>
      <c r="J326" s="5"/>
      <c r="K326" s="5" t="s">
        <v>346</v>
      </c>
      <c r="L326" s="5"/>
      <c r="M326" s="5" t="s">
        <v>516</v>
      </c>
      <c r="N326" s="5"/>
      <c r="O326" s="14"/>
      <c r="P326" s="5"/>
      <c r="Q326" s="5" t="s">
        <v>551</v>
      </c>
      <c r="R326" s="5"/>
      <c r="S326" s="7">
        <v>100</v>
      </c>
      <c r="T326" s="5"/>
      <c r="U326" s="7">
        <f t="shared" si="11"/>
        <v>1075</v>
      </c>
    </row>
    <row r="327" spans="1:21" x14ac:dyDescent="0.25">
      <c r="A327" s="5"/>
      <c r="B327" s="5"/>
      <c r="C327" s="5"/>
      <c r="D327" s="5"/>
      <c r="E327" s="5" t="s">
        <v>134</v>
      </c>
      <c r="F327" s="5"/>
      <c r="G327" s="6">
        <v>43255</v>
      </c>
      <c r="H327" s="5"/>
      <c r="I327" s="5" t="s">
        <v>268</v>
      </c>
      <c r="J327" s="5"/>
      <c r="K327" s="5" t="s">
        <v>427</v>
      </c>
      <c r="L327" s="5"/>
      <c r="M327" s="5" t="s">
        <v>528</v>
      </c>
      <c r="N327" s="5"/>
      <c r="O327" s="14"/>
      <c r="P327" s="5"/>
      <c r="Q327" s="5" t="s">
        <v>551</v>
      </c>
      <c r="R327" s="5"/>
      <c r="S327" s="7">
        <v>25</v>
      </c>
      <c r="T327" s="5"/>
      <c r="U327" s="7">
        <f t="shared" si="11"/>
        <v>1100</v>
      </c>
    </row>
    <row r="328" spans="1:21" x14ac:dyDescent="0.25">
      <c r="A328" s="5"/>
      <c r="B328" s="5"/>
      <c r="C328" s="5"/>
      <c r="D328" s="5"/>
      <c r="E328" s="5" t="s">
        <v>134</v>
      </c>
      <c r="F328" s="5"/>
      <c r="G328" s="6">
        <v>43256</v>
      </c>
      <c r="H328" s="5"/>
      <c r="I328" s="5" t="s">
        <v>269</v>
      </c>
      <c r="J328" s="5"/>
      <c r="K328" s="5" t="s">
        <v>346</v>
      </c>
      <c r="L328" s="5"/>
      <c r="M328" s="5" t="s">
        <v>527</v>
      </c>
      <c r="N328" s="5"/>
      <c r="O328" s="14"/>
      <c r="P328" s="5"/>
      <c r="Q328" s="5" t="s">
        <v>551</v>
      </c>
      <c r="R328" s="5"/>
      <c r="S328" s="7">
        <v>50</v>
      </c>
      <c r="T328" s="5"/>
      <c r="U328" s="7">
        <f t="shared" si="11"/>
        <v>1150</v>
      </c>
    </row>
    <row r="329" spans="1:21" x14ac:dyDescent="0.25">
      <c r="A329" s="5"/>
      <c r="B329" s="5"/>
      <c r="C329" s="5"/>
      <c r="D329" s="5"/>
      <c r="E329" s="5" t="s">
        <v>134</v>
      </c>
      <c r="F329" s="5"/>
      <c r="G329" s="6">
        <v>43269</v>
      </c>
      <c r="H329" s="5"/>
      <c r="I329" s="5" t="s">
        <v>270</v>
      </c>
      <c r="J329" s="5"/>
      <c r="K329" s="5" t="s">
        <v>428</v>
      </c>
      <c r="L329" s="5"/>
      <c r="M329" s="5" t="s">
        <v>528</v>
      </c>
      <c r="N329" s="5"/>
      <c r="O329" s="14"/>
      <c r="P329" s="5"/>
      <c r="Q329" s="5" t="s">
        <v>551</v>
      </c>
      <c r="R329" s="5"/>
      <c r="S329" s="7">
        <v>25</v>
      </c>
      <c r="T329" s="5"/>
      <c r="U329" s="7">
        <f t="shared" si="11"/>
        <v>1175</v>
      </c>
    </row>
    <row r="330" spans="1:21" x14ac:dyDescent="0.25">
      <c r="A330" s="5"/>
      <c r="B330" s="5"/>
      <c r="C330" s="5"/>
      <c r="D330" s="5"/>
      <c r="E330" s="5" t="s">
        <v>134</v>
      </c>
      <c r="F330" s="5"/>
      <c r="G330" s="6">
        <v>43276</v>
      </c>
      <c r="H330" s="5"/>
      <c r="I330" s="5" t="s">
        <v>271</v>
      </c>
      <c r="J330" s="5"/>
      <c r="K330" s="5" t="s">
        <v>429</v>
      </c>
      <c r="L330" s="5"/>
      <c r="M330" s="5" t="s">
        <v>528</v>
      </c>
      <c r="N330" s="5"/>
      <c r="O330" s="14"/>
      <c r="P330" s="5"/>
      <c r="Q330" s="5" t="s">
        <v>551</v>
      </c>
      <c r="R330" s="5"/>
      <c r="S330" s="7">
        <v>25</v>
      </c>
      <c r="T330" s="5"/>
      <c r="U330" s="7">
        <f t="shared" si="11"/>
        <v>1200</v>
      </c>
    </row>
    <row r="331" spans="1:21" x14ac:dyDescent="0.25">
      <c r="A331" s="5"/>
      <c r="B331" s="5"/>
      <c r="C331" s="5"/>
      <c r="D331" s="5"/>
      <c r="E331" s="5" t="s">
        <v>134</v>
      </c>
      <c r="F331" s="5"/>
      <c r="G331" s="6">
        <v>43283</v>
      </c>
      <c r="H331" s="5"/>
      <c r="I331" s="5" t="s">
        <v>272</v>
      </c>
      <c r="J331" s="5"/>
      <c r="K331" s="5" t="s">
        <v>350</v>
      </c>
      <c r="L331" s="5"/>
      <c r="M331" s="5" t="s">
        <v>516</v>
      </c>
      <c r="N331" s="5"/>
      <c r="O331" s="14"/>
      <c r="P331" s="5"/>
      <c r="Q331" s="5" t="s">
        <v>551</v>
      </c>
      <c r="R331" s="5"/>
      <c r="S331" s="7">
        <v>100</v>
      </c>
      <c r="T331" s="5"/>
      <c r="U331" s="7">
        <f t="shared" si="11"/>
        <v>1300</v>
      </c>
    </row>
    <row r="332" spans="1:21" x14ac:dyDescent="0.25">
      <c r="A332" s="5"/>
      <c r="B332" s="5"/>
      <c r="C332" s="5"/>
      <c r="D332" s="5"/>
      <c r="E332" s="5" t="s">
        <v>134</v>
      </c>
      <c r="F332" s="5"/>
      <c r="G332" s="6">
        <v>43312</v>
      </c>
      <c r="H332" s="5"/>
      <c r="I332" s="5" t="s">
        <v>273</v>
      </c>
      <c r="J332" s="5"/>
      <c r="K332" s="5" t="s">
        <v>348</v>
      </c>
      <c r="L332" s="5"/>
      <c r="M332" s="5" t="s">
        <v>527</v>
      </c>
      <c r="N332" s="5"/>
      <c r="O332" s="14"/>
      <c r="P332" s="5"/>
      <c r="Q332" s="5" t="s">
        <v>551</v>
      </c>
      <c r="R332" s="5"/>
      <c r="S332" s="7">
        <v>50</v>
      </c>
      <c r="T332" s="5"/>
      <c r="U332" s="7">
        <f t="shared" si="11"/>
        <v>1350</v>
      </c>
    </row>
    <row r="333" spans="1:21" x14ac:dyDescent="0.25">
      <c r="A333" s="5"/>
      <c r="B333" s="5"/>
      <c r="C333" s="5"/>
      <c r="D333" s="5"/>
      <c r="E333" s="5" t="s">
        <v>135</v>
      </c>
      <c r="F333" s="5"/>
      <c r="G333" s="6">
        <v>43315</v>
      </c>
      <c r="H333" s="5"/>
      <c r="I333" s="5"/>
      <c r="J333" s="5"/>
      <c r="K333" s="5" t="s">
        <v>430</v>
      </c>
      <c r="L333" s="5"/>
      <c r="M333" s="5" t="s">
        <v>508</v>
      </c>
      <c r="N333" s="5"/>
      <c r="O333" s="14"/>
      <c r="P333" s="5"/>
      <c r="Q333" s="5" t="s">
        <v>551</v>
      </c>
      <c r="R333" s="5"/>
      <c r="S333" s="7">
        <v>-125</v>
      </c>
      <c r="T333" s="5"/>
      <c r="U333" s="7">
        <f t="shared" si="11"/>
        <v>1225</v>
      </c>
    </row>
    <row r="334" spans="1:21" x14ac:dyDescent="0.25">
      <c r="A334" s="5"/>
      <c r="B334" s="5"/>
      <c r="C334" s="5"/>
      <c r="D334" s="5"/>
      <c r="E334" s="5" t="s">
        <v>135</v>
      </c>
      <c r="F334" s="5"/>
      <c r="G334" s="6">
        <v>43329</v>
      </c>
      <c r="H334" s="5"/>
      <c r="I334" s="5"/>
      <c r="J334" s="5"/>
      <c r="K334" s="5" t="s">
        <v>431</v>
      </c>
      <c r="L334" s="5"/>
      <c r="M334" s="5" t="s">
        <v>517</v>
      </c>
      <c r="N334" s="5"/>
      <c r="O334" s="14"/>
      <c r="P334" s="5"/>
      <c r="Q334" s="5" t="s">
        <v>551</v>
      </c>
      <c r="R334" s="5"/>
      <c r="S334" s="7">
        <v>-18</v>
      </c>
      <c r="T334" s="5"/>
      <c r="U334" s="7">
        <f t="shared" si="11"/>
        <v>1207</v>
      </c>
    </row>
    <row r="335" spans="1:21" x14ac:dyDescent="0.25">
      <c r="A335" s="5"/>
      <c r="B335" s="5"/>
      <c r="C335" s="5"/>
      <c r="D335" s="5"/>
      <c r="E335" s="5" t="s">
        <v>134</v>
      </c>
      <c r="F335" s="5"/>
      <c r="G335" s="6">
        <v>43347</v>
      </c>
      <c r="H335" s="5"/>
      <c r="I335" s="5" t="s">
        <v>274</v>
      </c>
      <c r="J335" s="5"/>
      <c r="K335" s="5" t="s">
        <v>370</v>
      </c>
      <c r="L335" s="5"/>
      <c r="M335" s="5" t="s">
        <v>527</v>
      </c>
      <c r="N335" s="5"/>
      <c r="O335" s="14"/>
      <c r="P335" s="5"/>
      <c r="Q335" s="5" t="s">
        <v>551</v>
      </c>
      <c r="R335" s="5"/>
      <c r="S335" s="7">
        <v>50</v>
      </c>
      <c r="T335" s="5"/>
      <c r="U335" s="7">
        <f t="shared" si="11"/>
        <v>1257</v>
      </c>
    </row>
    <row r="336" spans="1:21" x14ac:dyDescent="0.25">
      <c r="A336" s="5"/>
      <c r="B336" s="5"/>
      <c r="C336" s="5"/>
      <c r="D336" s="5"/>
      <c r="E336" s="5" t="s">
        <v>134</v>
      </c>
      <c r="F336" s="5"/>
      <c r="G336" s="6">
        <v>43354</v>
      </c>
      <c r="H336" s="5"/>
      <c r="I336" s="5" t="s">
        <v>275</v>
      </c>
      <c r="J336" s="5"/>
      <c r="K336" s="5" t="s">
        <v>432</v>
      </c>
      <c r="L336" s="5"/>
      <c r="M336" s="5" t="s">
        <v>491</v>
      </c>
      <c r="N336" s="5"/>
      <c r="O336" s="14"/>
      <c r="P336" s="5"/>
      <c r="Q336" s="5" t="s">
        <v>551</v>
      </c>
      <c r="R336" s="5"/>
      <c r="S336" s="7">
        <v>167</v>
      </c>
      <c r="T336" s="5"/>
      <c r="U336" s="7">
        <f t="shared" si="11"/>
        <v>1424</v>
      </c>
    </row>
    <row r="337" spans="1:21" x14ac:dyDescent="0.25">
      <c r="A337" s="5"/>
      <c r="B337" s="5"/>
      <c r="C337" s="5"/>
      <c r="D337" s="5"/>
      <c r="E337" s="5" t="s">
        <v>134</v>
      </c>
      <c r="F337" s="5"/>
      <c r="G337" s="6">
        <v>43374</v>
      </c>
      <c r="H337" s="5"/>
      <c r="I337" s="5" t="s">
        <v>276</v>
      </c>
      <c r="J337" s="5"/>
      <c r="K337" s="5" t="s">
        <v>371</v>
      </c>
      <c r="L337" s="5"/>
      <c r="M337" s="5" t="s">
        <v>527</v>
      </c>
      <c r="N337" s="5"/>
      <c r="O337" s="14"/>
      <c r="P337" s="5"/>
      <c r="Q337" s="5" t="s">
        <v>551</v>
      </c>
      <c r="R337" s="5"/>
      <c r="S337" s="7">
        <v>50</v>
      </c>
      <c r="T337" s="5"/>
      <c r="U337" s="7">
        <f t="shared" si="11"/>
        <v>1474</v>
      </c>
    </row>
    <row r="338" spans="1:21" ht="15.75" thickBot="1" x14ac:dyDescent="0.3">
      <c r="A338" s="5"/>
      <c r="B338" s="5"/>
      <c r="C338" s="5"/>
      <c r="D338" s="5"/>
      <c r="E338" s="5" t="s">
        <v>134</v>
      </c>
      <c r="F338" s="5"/>
      <c r="G338" s="6">
        <v>43409</v>
      </c>
      <c r="H338" s="5"/>
      <c r="I338" s="5" t="s">
        <v>277</v>
      </c>
      <c r="J338" s="5"/>
      <c r="K338" s="5" t="s">
        <v>384</v>
      </c>
      <c r="L338" s="5"/>
      <c r="M338" s="5" t="s">
        <v>527</v>
      </c>
      <c r="N338" s="5"/>
      <c r="O338" s="14"/>
      <c r="P338" s="5"/>
      <c r="Q338" s="5" t="s">
        <v>551</v>
      </c>
      <c r="R338" s="5"/>
      <c r="S338" s="8">
        <v>50</v>
      </c>
      <c r="T338" s="5"/>
      <c r="U338" s="8">
        <f t="shared" si="11"/>
        <v>1524</v>
      </c>
    </row>
    <row r="339" spans="1:21" x14ac:dyDescent="0.25">
      <c r="A339" s="5"/>
      <c r="B339" s="5" t="s">
        <v>97</v>
      </c>
      <c r="C339" s="5"/>
      <c r="D339" s="5"/>
      <c r="E339" s="5"/>
      <c r="F339" s="5"/>
      <c r="G339" s="6"/>
      <c r="H339" s="5"/>
      <c r="I339" s="5"/>
      <c r="J339" s="5"/>
      <c r="K339" s="5"/>
      <c r="L339" s="5"/>
      <c r="M339" s="5"/>
      <c r="N339" s="5"/>
      <c r="O339" s="15"/>
      <c r="P339" s="5"/>
      <c r="Q339" s="5"/>
      <c r="R339" s="5"/>
      <c r="S339" s="7">
        <f>ROUND(SUM(S307:S338),5)</f>
        <v>1524</v>
      </c>
      <c r="T339" s="5"/>
      <c r="U339" s="7">
        <f>U338</f>
        <v>1524</v>
      </c>
    </row>
    <row r="340" spans="1:21" x14ac:dyDescent="0.25">
      <c r="A340" s="2"/>
      <c r="B340" s="2" t="s">
        <v>98</v>
      </c>
      <c r="C340" s="2"/>
      <c r="D340" s="2"/>
      <c r="E340" s="2"/>
      <c r="F340" s="2"/>
      <c r="G340" s="3"/>
      <c r="H340" s="2"/>
      <c r="I340" s="2"/>
      <c r="J340" s="2"/>
      <c r="K340" s="2"/>
      <c r="L340" s="2"/>
      <c r="M340" s="2"/>
      <c r="N340" s="2"/>
      <c r="O340" s="13"/>
      <c r="P340" s="2"/>
      <c r="Q340" s="2"/>
      <c r="R340" s="2"/>
      <c r="S340" s="4"/>
      <c r="T340" s="2"/>
      <c r="U340" s="4"/>
    </row>
    <row r="341" spans="1:21" ht="15.75" thickBot="1" x14ac:dyDescent="0.3">
      <c r="A341" s="1"/>
      <c r="B341" s="1"/>
      <c r="C341" s="5"/>
      <c r="D341" s="5"/>
      <c r="E341" s="5" t="s">
        <v>133</v>
      </c>
      <c r="F341" s="5"/>
      <c r="G341" s="6">
        <v>43102</v>
      </c>
      <c r="H341" s="5"/>
      <c r="I341" s="5"/>
      <c r="J341" s="5"/>
      <c r="K341" s="5"/>
      <c r="L341" s="5"/>
      <c r="M341" s="5" t="s">
        <v>498</v>
      </c>
      <c r="N341" s="5"/>
      <c r="O341" s="14"/>
      <c r="P341" s="5"/>
      <c r="Q341" s="5" t="s">
        <v>550</v>
      </c>
      <c r="R341" s="5"/>
      <c r="S341" s="8">
        <v>240</v>
      </c>
      <c r="T341" s="5"/>
      <c r="U341" s="8">
        <f>ROUND(U340+S341,5)</f>
        <v>240</v>
      </c>
    </row>
    <row r="342" spans="1:21" x14ac:dyDescent="0.25">
      <c r="A342" s="5"/>
      <c r="B342" s="5" t="s">
        <v>99</v>
      </c>
      <c r="C342" s="5"/>
      <c r="D342" s="5"/>
      <c r="E342" s="5"/>
      <c r="F342" s="5"/>
      <c r="G342" s="6"/>
      <c r="H342" s="5"/>
      <c r="I342" s="5"/>
      <c r="J342" s="5"/>
      <c r="K342" s="5"/>
      <c r="L342" s="5"/>
      <c r="M342" s="5"/>
      <c r="N342" s="5"/>
      <c r="O342" s="15"/>
      <c r="P342" s="5"/>
      <c r="Q342" s="5"/>
      <c r="R342" s="5"/>
      <c r="S342" s="7">
        <f>ROUND(SUM(S340:S341),5)</f>
        <v>240</v>
      </c>
      <c r="T342" s="5"/>
      <c r="U342" s="7">
        <f>U341</f>
        <v>240</v>
      </c>
    </row>
    <row r="343" spans="1:21" x14ac:dyDescent="0.25">
      <c r="A343" s="2"/>
      <c r="B343" s="2" t="s">
        <v>100</v>
      </c>
      <c r="C343" s="2"/>
      <c r="D343" s="2"/>
      <c r="E343" s="2"/>
      <c r="F343" s="2"/>
      <c r="G343" s="3"/>
      <c r="H343" s="2"/>
      <c r="I343" s="2"/>
      <c r="J343" s="2"/>
      <c r="K343" s="2"/>
      <c r="L343" s="2"/>
      <c r="M343" s="2"/>
      <c r="N343" s="2"/>
      <c r="O343" s="13"/>
      <c r="P343" s="2"/>
      <c r="Q343" s="2"/>
      <c r="R343" s="2"/>
      <c r="S343" s="4"/>
      <c r="T343" s="2"/>
      <c r="U343" s="4"/>
    </row>
    <row r="344" spans="1:21" x14ac:dyDescent="0.25">
      <c r="A344" s="5"/>
      <c r="B344" s="5"/>
      <c r="C344" s="5"/>
      <c r="D344" s="5"/>
      <c r="E344" s="5" t="s">
        <v>133</v>
      </c>
      <c r="F344" s="5"/>
      <c r="G344" s="6">
        <v>43109</v>
      </c>
      <c r="H344" s="5"/>
      <c r="I344" s="5"/>
      <c r="J344" s="5"/>
      <c r="K344" s="5" t="s">
        <v>433</v>
      </c>
      <c r="L344" s="5"/>
      <c r="M344" s="5" t="s">
        <v>529</v>
      </c>
      <c r="N344" s="5"/>
      <c r="O344" s="14"/>
      <c r="P344" s="5"/>
      <c r="Q344" s="5" t="s">
        <v>550</v>
      </c>
      <c r="R344" s="5"/>
      <c r="S344" s="7">
        <v>33.549999999999997</v>
      </c>
      <c r="T344" s="5"/>
      <c r="U344" s="7">
        <f t="shared" ref="U344:U354" si="12">ROUND(U343+S344,5)</f>
        <v>33.549999999999997</v>
      </c>
    </row>
    <row r="345" spans="1:21" x14ac:dyDescent="0.25">
      <c r="A345" s="5"/>
      <c r="B345" s="5"/>
      <c r="C345" s="5"/>
      <c r="D345" s="5"/>
      <c r="E345" s="5" t="s">
        <v>133</v>
      </c>
      <c r="F345" s="5"/>
      <c r="G345" s="6">
        <v>43109</v>
      </c>
      <c r="H345" s="5"/>
      <c r="I345" s="5"/>
      <c r="J345" s="5"/>
      <c r="K345" s="5" t="s">
        <v>434</v>
      </c>
      <c r="L345" s="5"/>
      <c r="M345" s="5" t="s">
        <v>529</v>
      </c>
      <c r="N345" s="5"/>
      <c r="O345" s="14"/>
      <c r="P345" s="5"/>
      <c r="Q345" s="5" t="s">
        <v>550</v>
      </c>
      <c r="R345" s="5"/>
      <c r="S345" s="7">
        <v>35</v>
      </c>
      <c r="T345" s="5"/>
      <c r="U345" s="7">
        <f t="shared" si="12"/>
        <v>68.55</v>
      </c>
    </row>
    <row r="346" spans="1:21" x14ac:dyDescent="0.25">
      <c r="A346" s="5"/>
      <c r="B346" s="5"/>
      <c r="C346" s="5"/>
      <c r="D346" s="5"/>
      <c r="E346" s="5" t="s">
        <v>133</v>
      </c>
      <c r="F346" s="5"/>
      <c r="G346" s="6">
        <v>43109</v>
      </c>
      <c r="H346" s="5"/>
      <c r="I346" s="5"/>
      <c r="J346" s="5"/>
      <c r="K346" s="5" t="s">
        <v>435</v>
      </c>
      <c r="L346" s="5"/>
      <c r="M346" s="5" t="s">
        <v>529</v>
      </c>
      <c r="N346" s="5"/>
      <c r="O346" s="14"/>
      <c r="P346" s="5"/>
      <c r="Q346" s="5" t="s">
        <v>550</v>
      </c>
      <c r="R346" s="5"/>
      <c r="S346" s="7">
        <v>38.5</v>
      </c>
      <c r="T346" s="5"/>
      <c r="U346" s="7">
        <f t="shared" si="12"/>
        <v>107.05</v>
      </c>
    </row>
    <row r="347" spans="1:21" x14ac:dyDescent="0.25">
      <c r="A347" s="5"/>
      <c r="B347" s="5"/>
      <c r="C347" s="5"/>
      <c r="D347" s="5"/>
      <c r="E347" s="5" t="s">
        <v>133</v>
      </c>
      <c r="F347" s="5"/>
      <c r="G347" s="6">
        <v>43136</v>
      </c>
      <c r="H347" s="5"/>
      <c r="I347" s="5"/>
      <c r="J347" s="5"/>
      <c r="K347" s="5" t="s">
        <v>436</v>
      </c>
      <c r="L347" s="5"/>
      <c r="M347" s="5" t="s">
        <v>529</v>
      </c>
      <c r="N347" s="5"/>
      <c r="O347" s="14"/>
      <c r="P347" s="5"/>
      <c r="Q347" s="5" t="s">
        <v>550</v>
      </c>
      <c r="R347" s="5"/>
      <c r="S347" s="7">
        <v>56.09</v>
      </c>
      <c r="T347" s="5"/>
      <c r="U347" s="7">
        <f t="shared" si="12"/>
        <v>163.13999999999999</v>
      </c>
    </row>
    <row r="348" spans="1:21" x14ac:dyDescent="0.25">
      <c r="A348" s="5"/>
      <c r="B348" s="5"/>
      <c r="C348" s="5"/>
      <c r="D348" s="5"/>
      <c r="E348" s="5" t="s">
        <v>133</v>
      </c>
      <c r="F348" s="5"/>
      <c r="G348" s="6">
        <v>43136</v>
      </c>
      <c r="H348" s="5"/>
      <c r="I348" s="5"/>
      <c r="J348" s="5"/>
      <c r="K348" s="5" t="s">
        <v>437</v>
      </c>
      <c r="L348" s="5"/>
      <c r="M348" s="5" t="s">
        <v>529</v>
      </c>
      <c r="N348" s="5"/>
      <c r="O348" s="14"/>
      <c r="P348" s="5"/>
      <c r="Q348" s="5" t="s">
        <v>550</v>
      </c>
      <c r="R348" s="5"/>
      <c r="S348" s="7">
        <v>133.94999999999999</v>
      </c>
      <c r="T348" s="5"/>
      <c r="U348" s="7">
        <f t="shared" si="12"/>
        <v>297.08999999999997</v>
      </c>
    </row>
    <row r="349" spans="1:21" x14ac:dyDescent="0.25">
      <c r="A349" s="5"/>
      <c r="B349" s="5"/>
      <c r="C349" s="5"/>
      <c r="D349" s="5"/>
      <c r="E349" s="5" t="s">
        <v>134</v>
      </c>
      <c r="F349" s="5"/>
      <c r="G349" s="6">
        <v>43165</v>
      </c>
      <c r="H349" s="5"/>
      <c r="I349" s="5" t="s">
        <v>278</v>
      </c>
      <c r="J349" s="5"/>
      <c r="K349" s="5" t="s">
        <v>438</v>
      </c>
      <c r="L349" s="5"/>
      <c r="M349" s="5" t="s">
        <v>529</v>
      </c>
      <c r="N349" s="5"/>
      <c r="O349" s="14"/>
      <c r="P349" s="5"/>
      <c r="Q349" s="5" t="s">
        <v>551</v>
      </c>
      <c r="R349" s="5"/>
      <c r="S349" s="7">
        <v>19.579999999999998</v>
      </c>
      <c r="T349" s="5"/>
      <c r="U349" s="7">
        <f t="shared" si="12"/>
        <v>316.67</v>
      </c>
    </row>
    <row r="350" spans="1:21" x14ac:dyDescent="0.25">
      <c r="A350" s="5"/>
      <c r="B350" s="5"/>
      <c r="C350" s="5"/>
      <c r="D350" s="5"/>
      <c r="E350" s="5" t="s">
        <v>134</v>
      </c>
      <c r="F350" s="5"/>
      <c r="G350" s="6">
        <v>43194</v>
      </c>
      <c r="H350" s="5"/>
      <c r="I350" s="5" t="s">
        <v>279</v>
      </c>
      <c r="J350" s="5"/>
      <c r="K350" s="5" t="s">
        <v>439</v>
      </c>
      <c r="L350" s="5"/>
      <c r="M350" s="5" t="s">
        <v>529</v>
      </c>
      <c r="N350" s="5"/>
      <c r="O350" s="14"/>
      <c r="P350" s="5"/>
      <c r="Q350" s="5" t="s">
        <v>551</v>
      </c>
      <c r="R350" s="5"/>
      <c r="S350" s="7">
        <v>38.659999999999997</v>
      </c>
      <c r="T350" s="5"/>
      <c r="U350" s="7">
        <f t="shared" si="12"/>
        <v>355.33</v>
      </c>
    </row>
    <row r="351" spans="1:21" x14ac:dyDescent="0.25">
      <c r="A351" s="5"/>
      <c r="B351" s="5"/>
      <c r="C351" s="5"/>
      <c r="D351" s="5"/>
      <c r="E351" s="5" t="s">
        <v>134</v>
      </c>
      <c r="F351" s="5"/>
      <c r="G351" s="6">
        <v>43194</v>
      </c>
      <c r="H351" s="5"/>
      <c r="I351" s="5" t="s">
        <v>279</v>
      </c>
      <c r="J351" s="5"/>
      <c r="K351" s="5" t="s">
        <v>440</v>
      </c>
      <c r="L351" s="5"/>
      <c r="M351" s="5" t="s">
        <v>529</v>
      </c>
      <c r="N351" s="5"/>
      <c r="O351" s="14"/>
      <c r="P351" s="5"/>
      <c r="Q351" s="5" t="s">
        <v>551</v>
      </c>
      <c r="R351" s="5"/>
      <c r="S351" s="7">
        <v>39</v>
      </c>
      <c r="T351" s="5"/>
      <c r="U351" s="7">
        <f t="shared" si="12"/>
        <v>394.33</v>
      </c>
    </row>
    <row r="352" spans="1:21" x14ac:dyDescent="0.25">
      <c r="A352" s="5"/>
      <c r="B352" s="5"/>
      <c r="C352" s="5"/>
      <c r="D352" s="5"/>
      <c r="E352" s="5" t="s">
        <v>134</v>
      </c>
      <c r="F352" s="5"/>
      <c r="G352" s="6">
        <v>43222</v>
      </c>
      <c r="H352" s="5"/>
      <c r="I352" s="5" t="s">
        <v>280</v>
      </c>
      <c r="J352" s="5"/>
      <c r="K352" s="5" t="s">
        <v>441</v>
      </c>
      <c r="L352" s="5"/>
      <c r="M352" s="5" t="s">
        <v>529</v>
      </c>
      <c r="N352" s="5"/>
      <c r="O352" s="14"/>
      <c r="P352" s="5"/>
      <c r="Q352" s="5" t="s">
        <v>551</v>
      </c>
      <c r="R352" s="5"/>
      <c r="S352" s="7">
        <v>44.01</v>
      </c>
      <c r="T352" s="5"/>
      <c r="U352" s="7">
        <f t="shared" si="12"/>
        <v>438.34</v>
      </c>
    </row>
    <row r="353" spans="1:21" x14ac:dyDescent="0.25">
      <c r="A353" s="5"/>
      <c r="B353" s="5"/>
      <c r="C353" s="5"/>
      <c r="D353" s="5"/>
      <c r="E353" s="5" t="s">
        <v>134</v>
      </c>
      <c r="F353" s="5"/>
      <c r="G353" s="6">
        <v>43318</v>
      </c>
      <c r="H353" s="5"/>
      <c r="I353" s="5" t="s">
        <v>281</v>
      </c>
      <c r="J353" s="5"/>
      <c r="K353" s="5" t="s">
        <v>442</v>
      </c>
      <c r="L353" s="5"/>
      <c r="M353" s="5" t="s">
        <v>529</v>
      </c>
      <c r="N353" s="5"/>
      <c r="O353" s="14"/>
      <c r="P353" s="5"/>
      <c r="Q353" s="5" t="s">
        <v>551</v>
      </c>
      <c r="R353" s="5"/>
      <c r="S353" s="7">
        <v>65.3</v>
      </c>
      <c r="T353" s="5"/>
      <c r="U353" s="7">
        <f t="shared" si="12"/>
        <v>503.64</v>
      </c>
    </row>
    <row r="354" spans="1:21" ht="15.75" thickBot="1" x14ac:dyDescent="0.3">
      <c r="A354" s="5"/>
      <c r="B354" s="5"/>
      <c r="C354" s="5"/>
      <c r="D354" s="5"/>
      <c r="E354" s="5" t="s">
        <v>134</v>
      </c>
      <c r="F354" s="5"/>
      <c r="G354" s="6">
        <v>43318</v>
      </c>
      <c r="H354" s="5"/>
      <c r="I354" s="5" t="s">
        <v>281</v>
      </c>
      <c r="J354" s="5"/>
      <c r="K354" s="5" t="s">
        <v>443</v>
      </c>
      <c r="L354" s="5"/>
      <c r="M354" s="5" t="s">
        <v>529</v>
      </c>
      <c r="N354" s="5"/>
      <c r="O354" s="14"/>
      <c r="P354" s="5"/>
      <c r="Q354" s="5" t="s">
        <v>551</v>
      </c>
      <c r="R354" s="5"/>
      <c r="S354" s="8">
        <v>77.66</v>
      </c>
      <c r="T354" s="5"/>
      <c r="U354" s="8">
        <f t="shared" si="12"/>
        <v>581.29999999999995</v>
      </c>
    </row>
    <row r="355" spans="1:21" x14ac:dyDescent="0.25">
      <c r="A355" s="5"/>
      <c r="B355" s="5" t="s">
        <v>101</v>
      </c>
      <c r="C355" s="5"/>
      <c r="D355" s="5"/>
      <c r="E355" s="5"/>
      <c r="F355" s="5"/>
      <c r="G355" s="6"/>
      <c r="H355" s="5"/>
      <c r="I355" s="5"/>
      <c r="J355" s="5"/>
      <c r="K355" s="5"/>
      <c r="L355" s="5"/>
      <c r="M355" s="5"/>
      <c r="N355" s="5"/>
      <c r="O355" s="15"/>
      <c r="P355" s="5"/>
      <c r="Q355" s="5"/>
      <c r="R355" s="5"/>
      <c r="S355" s="7">
        <f>ROUND(SUM(S343:S354),5)</f>
        <v>581.29999999999995</v>
      </c>
      <c r="T355" s="5"/>
      <c r="U355" s="7">
        <f>U354</f>
        <v>581.29999999999995</v>
      </c>
    </row>
    <row r="356" spans="1:21" x14ac:dyDescent="0.25">
      <c r="A356" s="2"/>
      <c r="B356" s="2" t="s">
        <v>102</v>
      </c>
      <c r="C356" s="2"/>
      <c r="D356" s="2"/>
      <c r="E356" s="2"/>
      <c r="F356" s="2"/>
      <c r="G356" s="3"/>
      <c r="H356" s="2"/>
      <c r="I356" s="2"/>
      <c r="J356" s="2"/>
      <c r="K356" s="2"/>
      <c r="L356" s="2"/>
      <c r="M356" s="2"/>
      <c r="N356" s="2"/>
      <c r="O356" s="13"/>
      <c r="P356" s="2"/>
      <c r="Q356" s="2"/>
      <c r="R356" s="2"/>
      <c r="S356" s="4"/>
      <c r="T356" s="2"/>
      <c r="U356" s="4"/>
    </row>
    <row r="357" spans="1:21" ht="15.75" thickBot="1" x14ac:dyDescent="0.3">
      <c r="A357" s="1"/>
      <c r="B357" s="1"/>
      <c r="C357" s="5"/>
      <c r="D357" s="5"/>
      <c r="E357" s="5" t="s">
        <v>133</v>
      </c>
      <c r="F357" s="5"/>
      <c r="G357" s="6">
        <v>43088</v>
      </c>
      <c r="H357" s="5"/>
      <c r="I357" s="5"/>
      <c r="J357" s="5"/>
      <c r="K357" s="5" t="s">
        <v>444</v>
      </c>
      <c r="L357" s="5"/>
      <c r="M357" s="5" t="s">
        <v>512</v>
      </c>
      <c r="N357" s="5"/>
      <c r="O357" s="14"/>
      <c r="P357" s="5"/>
      <c r="Q357" s="5" t="s">
        <v>550</v>
      </c>
      <c r="R357" s="5"/>
      <c r="S357" s="8">
        <v>100</v>
      </c>
      <c r="T357" s="5"/>
      <c r="U357" s="8">
        <f>ROUND(U356+S357,5)</f>
        <v>100</v>
      </c>
    </row>
    <row r="358" spans="1:21" x14ac:dyDescent="0.25">
      <c r="A358" s="5"/>
      <c r="B358" s="5" t="s">
        <v>103</v>
      </c>
      <c r="C358" s="5"/>
      <c r="D358" s="5"/>
      <c r="E358" s="5"/>
      <c r="F358" s="5"/>
      <c r="G358" s="6"/>
      <c r="H358" s="5"/>
      <c r="I358" s="5"/>
      <c r="J358" s="5"/>
      <c r="K358" s="5"/>
      <c r="L358" s="5"/>
      <c r="M358" s="5"/>
      <c r="N358" s="5"/>
      <c r="O358" s="15"/>
      <c r="P358" s="5"/>
      <c r="Q358" s="5"/>
      <c r="R358" s="5"/>
      <c r="S358" s="7">
        <f>ROUND(SUM(S356:S357),5)</f>
        <v>100</v>
      </c>
      <c r="T358" s="5"/>
      <c r="U358" s="7">
        <f>U357</f>
        <v>100</v>
      </c>
    </row>
    <row r="359" spans="1:21" x14ac:dyDescent="0.25">
      <c r="A359" s="2"/>
      <c r="B359" s="2" t="s">
        <v>104</v>
      </c>
      <c r="C359" s="2"/>
      <c r="D359" s="2"/>
      <c r="E359" s="2"/>
      <c r="F359" s="2"/>
      <c r="G359" s="3"/>
      <c r="H359" s="2"/>
      <c r="I359" s="2"/>
      <c r="J359" s="2"/>
      <c r="K359" s="2"/>
      <c r="L359" s="2"/>
      <c r="M359" s="2"/>
      <c r="N359" s="2"/>
      <c r="O359" s="13"/>
      <c r="P359" s="2"/>
      <c r="Q359" s="2"/>
      <c r="R359" s="2"/>
      <c r="S359" s="4"/>
      <c r="T359" s="2"/>
      <c r="U359" s="4"/>
    </row>
    <row r="360" spans="1:21" x14ac:dyDescent="0.25">
      <c r="A360" s="5"/>
      <c r="B360" s="5"/>
      <c r="C360" s="5"/>
      <c r="D360" s="5"/>
      <c r="E360" s="5" t="s">
        <v>133</v>
      </c>
      <c r="F360" s="5"/>
      <c r="G360" s="6">
        <v>43046</v>
      </c>
      <c r="H360" s="5"/>
      <c r="I360" s="5"/>
      <c r="J360" s="5"/>
      <c r="K360" s="5" t="s">
        <v>445</v>
      </c>
      <c r="L360" s="5"/>
      <c r="M360" s="5" t="s">
        <v>530</v>
      </c>
      <c r="N360" s="5"/>
      <c r="O360" s="14"/>
      <c r="P360" s="5"/>
      <c r="Q360" s="5" t="s">
        <v>550</v>
      </c>
      <c r="R360" s="5"/>
      <c r="S360" s="7">
        <v>15</v>
      </c>
      <c r="T360" s="5"/>
      <c r="U360" s="7">
        <f t="shared" ref="U360:U365" si="13">ROUND(U359+S360,5)</f>
        <v>15</v>
      </c>
    </row>
    <row r="361" spans="1:21" x14ac:dyDescent="0.25">
      <c r="A361" s="5"/>
      <c r="B361" s="5"/>
      <c r="C361" s="5"/>
      <c r="D361" s="5"/>
      <c r="E361" s="5" t="s">
        <v>133</v>
      </c>
      <c r="F361" s="5"/>
      <c r="G361" s="6">
        <v>43046</v>
      </c>
      <c r="H361" s="5"/>
      <c r="I361" s="5"/>
      <c r="J361" s="5"/>
      <c r="K361" s="5" t="s">
        <v>446</v>
      </c>
      <c r="L361" s="5"/>
      <c r="M361" s="5" t="s">
        <v>530</v>
      </c>
      <c r="N361" s="5"/>
      <c r="O361" s="14"/>
      <c r="P361" s="5"/>
      <c r="Q361" s="5" t="s">
        <v>550</v>
      </c>
      <c r="R361" s="5"/>
      <c r="S361" s="7">
        <v>135</v>
      </c>
      <c r="T361" s="5"/>
      <c r="U361" s="7">
        <f t="shared" si="13"/>
        <v>150</v>
      </c>
    </row>
    <row r="362" spans="1:21" x14ac:dyDescent="0.25">
      <c r="A362" s="5"/>
      <c r="B362" s="5"/>
      <c r="C362" s="5"/>
      <c r="D362" s="5"/>
      <c r="E362" s="5" t="s">
        <v>133</v>
      </c>
      <c r="F362" s="5"/>
      <c r="G362" s="6">
        <v>43046</v>
      </c>
      <c r="H362" s="5"/>
      <c r="I362" s="5"/>
      <c r="J362" s="5"/>
      <c r="K362" s="5" t="s">
        <v>447</v>
      </c>
      <c r="L362" s="5"/>
      <c r="M362" s="5" t="s">
        <v>530</v>
      </c>
      <c r="N362" s="5"/>
      <c r="O362" s="14"/>
      <c r="P362" s="5"/>
      <c r="Q362" s="5" t="s">
        <v>550</v>
      </c>
      <c r="R362" s="5"/>
      <c r="S362" s="7">
        <v>30</v>
      </c>
      <c r="T362" s="5"/>
      <c r="U362" s="7">
        <f t="shared" si="13"/>
        <v>180</v>
      </c>
    </row>
    <row r="363" spans="1:21" x14ac:dyDescent="0.25">
      <c r="A363" s="5"/>
      <c r="B363" s="5"/>
      <c r="C363" s="5"/>
      <c r="D363" s="5"/>
      <c r="E363" s="5" t="s">
        <v>134</v>
      </c>
      <c r="F363" s="5"/>
      <c r="G363" s="6">
        <v>43364</v>
      </c>
      <c r="H363" s="5"/>
      <c r="I363" s="5" t="s">
        <v>282</v>
      </c>
      <c r="J363" s="5"/>
      <c r="K363" s="5" t="s">
        <v>448</v>
      </c>
      <c r="L363" s="5"/>
      <c r="M363" s="5" t="s">
        <v>531</v>
      </c>
      <c r="N363" s="5"/>
      <c r="O363" s="14"/>
      <c r="P363" s="5"/>
      <c r="Q363" s="5" t="s">
        <v>551</v>
      </c>
      <c r="R363" s="5"/>
      <c r="S363" s="7">
        <v>158.12</v>
      </c>
      <c r="T363" s="5"/>
      <c r="U363" s="7">
        <f t="shared" si="13"/>
        <v>338.12</v>
      </c>
    </row>
    <row r="364" spans="1:21" x14ac:dyDescent="0.25">
      <c r="A364" s="5"/>
      <c r="B364" s="5"/>
      <c r="C364" s="5"/>
      <c r="D364" s="5"/>
      <c r="E364" s="5" t="s">
        <v>134</v>
      </c>
      <c r="F364" s="5"/>
      <c r="G364" s="6">
        <v>43364</v>
      </c>
      <c r="H364" s="5"/>
      <c r="I364" s="5" t="s">
        <v>282</v>
      </c>
      <c r="J364" s="5"/>
      <c r="K364" s="5" t="s">
        <v>449</v>
      </c>
      <c r="L364" s="5"/>
      <c r="M364" s="5" t="s">
        <v>492</v>
      </c>
      <c r="N364" s="5"/>
      <c r="O364" s="14"/>
      <c r="P364" s="5"/>
      <c r="Q364" s="5" t="s">
        <v>551</v>
      </c>
      <c r="R364" s="5"/>
      <c r="S364" s="7">
        <v>76</v>
      </c>
      <c r="T364" s="5"/>
      <c r="U364" s="7">
        <f t="shared" si="13"/>
        <v>414.12</v>
      </c>
    </row>
    <row r="365" spans="1:21" ht="15.75" thickBot="1" x14ac:dyDescent="0.3">
      <c r="A365" s="5"/>
      <c r="B365" s="5"/>
      <c r="C365" s="5"/>
      <c r="D365" s="5"/>
      <c r="E365" s="5" t="s">
        <v>134</v>
      </c>
      <c r="F365" s="5"/>
      <c r="G365" s="6">
        <v>43364</v>
      </c>
      <c r="H365" s="5"/>
      <c r="I365" s="5" t="s">
        <v>282</v>
      </c>
      <c r="J365" s="5"/>
      <c r="K365" s="5" t="s">
        <v>449</v>
      </c>
      <c r="L365" s="5"/>
      <c r="M365" s="5" t="s">
        <v>491</v>
      </c>
      <c r="N365" s="5"/>
      <c r="O365" s="14"/>
      <c r="P365" s="5"/>
      <c r="Q365" s="5" t="s">
        <v>551</v>
      </c>
      <c r="R365" s="5"/>
      <c r="S365" s="8">
        <v>29</v>
      </c>
      <c r="T365" s="5"/>
      <c r="U365" s="8">
        <f t="shared" si="13"/>
        <v>443.12</v>
      </c>
    </row>
    <row r="366" spans="1:21" x14ac:dyDescent="0.25">
      <c r="A366" s="5"/>
      <c r="B366" s="5" t="s">
        <v>105</v>
      </c>
      <c r="C366" s="5"/>
      <c r="D366" s="5"/>
      <c r="E366" s="5"/>
      <c r="F366" s="5"/>
      <c r="G366" s="6"/>
      <c r="H366" s="5"/>
      <c r="I366" s="5"/>
      <c r="J366" s="5"/>
      <c r="K366" s="5"/>
      <c r="L366" s="5"/>
      <c r="M366" s="5"/>
      <c r="N366" s="5"/>
      <c r="O366" s="15"/>
      <c r="P366" s="5"/>
      <c r="Q366" s="5"/>
      <c r="R366" s="5"/>
      <c r="S366" s="7">
        <f>ROUND(SUM(S359:S365),5)</f>
        <v>443.12</v>
      </c>
      <c r="T366" s="5"/>
      <c r="U366" s="7">
        <f>U365</f>
        <v>443.12</v>
      </c>
    </row>
    <row r="367" spans="1:21" x14ac:dyDescent="0.25">
      <c r="A367" s="2"/>
      <c r="B367" s="2" t="s">
        <v>106</v>
      </c>
      <c r="C367" s="2"/>
      <c r="D367" s="2"/>
      <c r="E367" s="2"/>
      <c r="F367" s="2"/>
      <c r="G367" s="3"/>
      <c r="H367" s="2"/>
      <c r="I367" s="2"/>
      <c r="J367" s="2"/>
      <c r="K367" s="2"/>
      <c r="L367" s="2"/>
      <c r="M367" s="2"/>
      <c r="N367" s="2"/>
      <c r="O367" s="13"/>
      <c r="P367" s="2"/>
      <c r="Q367" s="2"/>
      <c r="R367" s="2"/>
      <c r="S367" s="4"/>
      <c r="T367" s="2"/>
      <c r="U367" s="4"/>
    </row>
    <row r="368" spans="1:21" x14ac:dyDescent="0.25">
      <c r="A368" s="5"/>
      <c r="B368" s="5"/>
      <c r="C368" s="5"/>
      <c r="D368" s="5"/>
      <c r="E368" s="5" t="s">
        <v>133</v>
      </c>
      <c r="F368" s="5"/>
      <c r="G368" s="6">
        <v>43066</v>
      </c>
      <c r="H368" s="5"/>
      <c r="I368" s="5"/>
      <c r="J368" s="5"/>
      <c r="K368" s="5"/>
      <c r="L368" s="5"/>
      <c r="M368" s="5" t="s">
        <v>516</v>
      </c>
      <c r="N368" s="5"/>
      <c r="O368" s="14"/>
      <c r="P368" s="5"/>
      <c r="Q368" s="5" t="s">
        <v>550</v>
      </c>
      <c r="R368" s="5"/>
      <c r="S368" s="7">
        <v>100</v>
      </c>
      <c r="T368" s="5"/>
      <c r="U368" s="7">
        <f t="shared" ref="U368:U379" si="14">ROUND(U367+S368,5)</f>
        <v>100</v>
      </c>
    </row>
    <row r="369" spans="1:21" x14ac:dyDescent="0.25">
      <c r="A369" s="5"/>
      <c r="B369" s="5"/>
      <c r="C369" s="5"/>
      <c r="D369" s="5"/>
      <c r="E369" s="5" t="s">
        <v>133</v>
      </c>
      <c r="F369" s="5"/>
      <c r="G369" s="6">
        <v>43102</v>
      </c>
      <c r="H369" s="5"/>
      <c r="I369" s="5"/>
      <c r="J369" s="5"/>
      <c r="K369" s="5"/>
      <c r="L369" s="5"/>
      <c r="M369" s="5" t="s">
        <v>516</v>
      </c>
      <c r="N369" s="5"/>
      <c r="O369" s="14"/>
      <c r="P369" s="5"/>
      <c r="Q369" s="5" t="s">
        <v>550</v>
      </c>
      <c r="R369" s="5"/>
      <c r="S369" s="7">
        <v>100</v>
      </c>
      <c r="T369" s="5"/>
      <c r="U369" s="7">
        <f t="shared" si="14"/>
        <v>200</v>
      </c>
    </row>
    <row r="370" spans="1:21" x14ac:dyDescent="0.25">
      <c r="A370" s="5"/>
      <c r="B370" s="5"/>
      <c r="C370" s="5"/>
      <c r="D370" s="5"/>
      <c r="E370" s="5" t="s">
        <v>133</v>
      </c>
      <c r="F370" s="5"/>
      <c r="G370" s="6">
        <v>43129</v>
      </c>
      <c r="H370" s="5"/>
      <c r="I370" s="5" t="s">
        <v>223</v>
      </c>
      <c r="J370" s="5"/>
      <c r="K370" s="5"/>
      <c r="L370" s="5"/>
      <c r="M370" s="5" t="s">
        <v>516</v>
      </c>
      <c r="N370" s="5"/>
      <c r="O370" s="14"/>
      <c r="P370" s="5"/>
      <c r="Q370" s="5" t="s">
        <v>550</v>
      </c>
      <c r="R370" s="5"/>
      <c r="S370" s="7">
        <v>100</v>
      </c>
      <c r="T370" s="5"/>
      <c r="U370" s="7">
        <f t="shared" si="14"/>
        <v>300</v>
      </c>
    </row>
    <row r="371" spans="1:21" x14ac:dyDescent="0.25">
      <c r="A371" s="5"/>
      <c r="B371" s="5"/>
      <c r="C371" s="5"/>
      <c r="D371" s="5"/>
      <c r="E371" s="5" t="s">
        <v>133</v>
      </c>
      <c r="F371" s="5"/>
      <c r="G371" s="6">
        <v>43157</v>
      </c>
      <c r="H371" s="5"/>
      <c r="I371" s="5"/>
      <c r="J371" s="5"/>
      <c r="K371" s="5" t="s">
        <v>393</v>
      </c>
      <c r="L371" s="5"/>
      <c r="M371" s="5" t="s">
        <v>516</v>
      </c>
      <c r="N371" s="5"/>
      <c r="O371" s="14"/>
      <c r="P371" s="5"/>
      <c r="Q371" s="5" t="s">
        <v>550</v>
      </c>
      <c r="R371" s="5"/>
      <c r="S371" s="7">
        <v>100</v>
      </c>
      <c r="T371" s="5"/>
      <c r="U371" s="7">
        <f t="shared" si="14"/>
        <v>400</v>
      </c>
    </row>
    <row r="372" spans="1:21" x14ac:dyDescent="0.25">
      <c r="A372" s="5"/>
      <c r="B372" s="5"/>
      <c r="C372" s="5"/>
      <c r="D372" s="5"/>
      <c r="E372" s="5" t="s">
        <v>134</v>
      </c>
      <c r="F372" s="5"/>
      <c r="G372" s="6">
        <v>43185</v>
      </c>
      <c r="H372" s="5"/>
      <c r="I372" s="5" t="s">
        <v>283</v>
      </c>
      <c r="J372" s="5"/>
      <c r="K372" s="5" t="s">
        <v>450</v>
      </c>
      <c r="L372" s="5"/>
      <c r="M372" s="5" t="s">
        <v>516</v>
      </c>
      <c r="N372" s="5"/>
      <c r="O372" s="14"/>
      <c r="P372" s="5"/>
      <c r="Q372" s="5" t="s">
        <v>551</v>
      </c>
      <c r="R372" s="5"/>
      <c r="S372" s="7">
        <v>100</v>
      </c>
      <c r="T372" s="5"/>
      <c r="U372" s="7">
        <f t="shared" si="14"/>
        <v>500</v>
      </c>
    </row>
    <row r="373" spans="1:21" x14ac:dyDescent="0.25">
      <c r="A373" s="5"/>
      <c r="B373" s="5"/>
      <c r="C373" s="5"/>
      <c r="D373" s="5"/>
      <c r="E373" s="5" t="s">
        <v>134</v>
      </c>
      <c r="F373" s="5"/>
      <c r="G373" s="6">
        <v>43220</v>
      </c>
      <c r="H373" s="5"/>
      <c r="I373" s="5" t="s">
        <v>284</v>
      </c>
      <c r="J373" s="5"/>
      <c r="K373" s="5" t="s">
        <v>395</v>
      </c>
      <c r="L373" s="5"/>
      <c r="M373" s="5" t="s">
        <v>516</v>
      </c>
      <c r="N373" s="5"/>
      <c r="O373" s="14"/>
      <c r="P373" s="5"/>
      <c r="Q373" s="5" t="s">
        <v>551</v>
      </c>
      <c r="R373" s="5"/>
      <c r="S373" s="7">
        <v>100</v>
      </c>
      <c r="T373" s="5"/>
      <c r="U373" s="7">
        <f t="shared" si="14"/>
        <v>600</v>
      </c>
    </row>
    <row r="374" spans="1:21" x14ac:dyDescent="0.25">
      <c r="A374" s="5"/>
      <c r="B374" s="5"/>
      <c r="C374" s="5"/>
      <c r="D374" s="5"/>
      <c r="E374" s="5" t="s">
        <v>134</v>
      </c>
      <c r="F374" s="5"/>
      <c r="G374" s="6">
        <v>43256</v>
      </c>
      <c r="H374" s="5"/>
      <c r="I374" s="5" t="s">
        <v>285</v>
      </c>
      <c r="J374" s="5"/>
      <c r="K374" s="5" t="s">
        <v>346</v>
      </c>
      <c r="L374" s="5"/>
      <c r="M374" s="5" t="s">
        <v>516</v>
      </c>
      <c r="N374" s="5"/>
      <c r="O374" s="14"/>
      <c r="P374" s="5"/>
      <c r="Q374" s="5" t="s">
        <v>551</v>
      </c>
      <c r="R374" s="5"/>
      <c r="S374" s="7">
        <v>100</v>
      </c>
      <c r="T374" s="5"/>
      <c r="U374" s="7">
        <f t="shared" si="14"/>
        <v>700</v>
      </c>
    </row>
    <row r="375" spans="1:21" x14ac:dyDescent="0.25">
      <c r="A375" s="5"/>
      <c r="B375" s="5"/>
      <c r="C375" s="5"/>
      <c r="D375" s="5"/>
      <c r="E375" s="5" t="s">
        <v>134</v>
      </c>
      <c r="F375" s="5"/>
      <c r="G375" s="6">
        <v>43284</v>
      </c>
      <c r="H375" s="5"/>
      <c r="I375" s="5" t="s">
        <v>286</v>
      </c>
      <c r="J375" s="5"/>
      <c r="K375" s="5" t="s">
        <v>451</v>
      </c>
      <c r="L375" s="5"/>
      <c r="M375" s="5" t="s">
        <v>516</v>
      </c>
      <c r="N375" s="5"/>
      <c r="O375" s="14"/>
      <c r="P375" s="5"/>
      <c r="Q375" s="5" t="s">
        <v>551</v>
      </c>
      <c r="R375" s="5"/>
      <c r="S375" s="7">
        <v>100</v>
      </c>
      <c r="T375" s="5"/>
      <c r="U375" s="7">
        <f t="shared" si="14"/>
        <v>800</v>
      </c>
    </row>
    <row r="376" spans="1:21" x14ac:dyDescent="0.25">
      <c r="A376" s="5"/>
      <c r="B376" s="5"/>
      <c r="C376" s="5"/>
      <c r="D376" s="5"/>
      <c r="E376" s="5" t="s">
        <v>134</v>
      </c>
      <c r="F376" s="5"/>
      <c r="G376" s="6">
        <v>43312</v>
      </c>
      <c r="H376" s="5"/>
      <c r="I376" s="5" t="s">
        <v>287</v>
      </c>
      <c r="J376" s="5"/>
      <c r="K376" s="5" t="s">
        <v>348</v>
      </c>
      <c r="L376" s="5"/>
      <c r="M376" s="5" t="s">
        <v>516</v>
      </c>
      <c r="N376" s="5"/>
      <c r="O376" s="14"/>
      <c r="P376" s="5"/>
      <c r="Q376" s="5" t="s">
        <v>551</v>
      </c>
      <c r="R376" s="5"/>
      <c r="S376" s="7">
        <v>100</v>
      </c>
      <c r="T376" s="5"/>
      <c r="U376" s="7">
        <f t="shared" si="14"/>
        <v>900</v>
      </c>
    </row>
    <row r="377" spans="1:21" x14ac:dyDescent="0.25">
      <c r="A377" s="5"/>
      <c r="B377" s="5"/>
      <c r="C377" s="5"/>
      <c r="D377" s="5"/>
      <c r="E377" s="5" t="s">
        <v>134</v>
      </c>
      <c r="F377" s="5"/>
      <c r="G377" s="6">
        <v>43347</v>
      </c>
      <c r="H377" s="5"/>
      <c r="I377" s="5" t="s">
        <v>288</v>
      </c>
      <c r="J377" s="5"/>
      <c r="K377" s="5" t="s">
        <v>370</v>
      </c>
      <c r="L377" s="5"/>
      <c r="M377" s="5" t="s">
        <v>516</v>
      </c>
      <c r="N377" s="5"/>
      <c r="O377" s="14"/>
      <c r="P377" s="5"/>
      <c r="Q377" s="5" t="s">
        <v>551</v>
      </c>
      <c r="R377" s="5"/>
      <c r="S377" s="7">
        <v>100</v>
      </c>
      <c r="T377" s="5"/>
      <c r="U377" s="7">
        <f t="shared" si="14"/>
        <v>1000</v>
      </c>
    </row>
    <row r="378" spans="1:21" x14ac:dyDescent="0.25">
      <c r="A378" s="5"/>
      <c r="B378" s="5"/>
      <c r="C378" s="5"/>
      <c r="D378" s="5"/>
      <c r="E378" s="5" t="s">
        <v>134</v>
      </c>
      <c r="F378" s="5"/>
      <c r="G378" s="6">
        <v>43374</v>
      </c>
      <c r="H378" s="5"/>
      <c r="I378" s="5" t="s">
        <v>289</v>
      </c>
      <c r="J378" s="5"/>
      <c r="K378" s="5" t="s">
        <v>371</v>
      </c>
      <c r="L378" s="5"/>
      <c r="M378" s="5" t="s">
        <v>516</v>
      </c>
      <c r="N378" s="5"/>
      <c r="O378" s="14"/>
      <c r="P378" s="5"/>
      <c r="Q378" s="5" t="s">
        <v>551</v>
      </c>
      <c r="R378" s="5"/>
      <c r="S378" s="7">
        <v>100</v>
      </c>
      <c r="T378" s="5"/>
      <c r="U378" s="7">
        <f t="shared" si="14"/>
        <v>1100</v>
      </c>
    </row>
    <row r="379" spans="1:21" ht="15.75" thickBot="1" x14ac:dyDescent="0.3">
      <c r="A379" s="5"/>
      <c r="B379" s="5"/>
      <c r="C379" s="5"/>
      <c r="D379" s="5"/>
      <c r="E379" s="5" t="s">
        <v>134</v>
      </c>
      <c r="F379" s="5"/>
      <c r="G379" s="6">
        <v>43409</v>
      </c>
      <c r="H379" s="5"/>
      <c r="I379" s="5" t="s">
        <v>290</v>
      </c>
      <c r="J379" s="5"/>
      <c r="K379" s="5" t="s">
        <v>384</v>
      </c>
      <c r="L379" s="5"/>
      <c r="M379" s="5" t="s">
        <v>516</v>
      </c>
      <c r="N379" s="5"/>
      <c r="O379" s="14"/>
      <c r="P379" s="5"/>
      <c r="Q379" s="5" t="s">
        <v>551</v>
      </c>
      <c r="R379" s="5"/>
      <c r="S379" s="8">
        <v>100</v>
      </c>
      <c r="T379" s="5"/>
      <c r="U379" s="8">
        <f t="shared" si="14"/>
        <v>1200</v>
      </c>
    </row>
    <row r="380" spans="1:21" x14ac:dyDescent="0.25">
      <c r="A380" s="5"/>
      <c r="B380" s="5" t="s">
        <v>107</v>
      </c>
      <c r="C380" s="5"/>
      <c r="D380" s="5"/>
      <c r="E380" s="5"/>
      <c r="F380" s="5"/>
      <c r="G380" s="6"/>
      <c r="H380" s="5"/>
      <c r="I380" s="5"/>
      <c r="J380" s="5"/>
      <c r="K380" s="5"/>
      <c r="L380" s="5"/>
      <c r="M380" s="5"/>
      <c r="N380" s="5"/>
      <c r="O380" s="15"/>
      <c r="P380" s="5"/>
      <c r="Q380" s="5"/>
      <c r="R380" s="5"/>
      <c r="S380" s="7">
        <f>ROUND(SUM(S367:S379),5)</f>
        <v>1200</v>
      </c>
      <c r="T380" s="5"/>
      <c r="U380" s="7">
        <f>U379</f>
        <v>1200</v>
      </c>
    </row>
    <row r="381" spans="1:21" x14ac:dyDescent="0.25">
      <c r="A381" s="2"/>
      <c r="B381" s="2" t="s">
        <v>108</v>
      </c>
      <c r="C381" s="2"/>
      <c r="D381" s="2"/>
      <c r="E381" s="2"/>
      <c r="F381" s="2"/>
      <c r="G381" s="3"/>
      <c r="H381" s="2"/>
      <c r="I381" s="2"/>
      <c r="J381" s="2"/>
      <c r="K381" s="2"/>
      <c r="L381" s="2"/>
      <c r="M381" s="2"/>
      <c r="N381" s="2"/>
      <c r="O381" s="13"/>
      <c r="P381" s="2"/>
      <c r="Q381" s="2"/>
      <c r="R381" s="2"/>
      <c r="S381" s="4"/>
      <c r="T381" s="2"/>
      <c r="U381" s="4"/>
    </row>
    <row r="382" spans="1:21" ht="15.75" thickBot="1" x14ac:dyDescent="0.3">
      <c r="A382" s="1"/>
      <c r="B382" s="1"/>
      <c r="C382" s="5"/>
      <c r="D382" s="5"/>
      <c r="E382" s="5" t="s">
        <v>133</v>
      </c>
      <c r="F382" s="5"/>
      <c r="G382" s="6">
        <v>43102</v>
      </c>
      <c r="H382" s="5"/>
      <c r="I382" s="5" t="s">
        <v>291</v>
      </c>
      <c r="J382" s="5"/>
      <c r="K382" s="5"/>
      <c r="L382" s="5"/>
      <c r="M382" s="5" t="s">
        <v>532</v>
      </c>
      <c r="N382" s="5"/>
      <c r="O382" s="14"/>
      <c r="P382" s="5"/>
      <c r="Q382" s="5" t="s">
        <v>550</v>
      </c>
      <c r="R382" s="5"/>
      <c r="S382" s="8">
        <v>608.94000000000005</v>
      </c>
      <c r="T382" s="5"/>
      <c r="U382" s="8">
        <f>ROUND(U381+S382,5)</f>
        <v>608.94000000000005</v>
      </c>
    </row>
    <row r="383" spans="1:21" x14ac:dyDescent="0.25">
      <c r="A383" s="5"/>
      <c r="B383" s="5" t="s">
        <v>109</v>
      </c>
      <c r="C383" s="5"/>
      <c r="D383" s="5"/>
      <c r="E383" s="5"/>
      <c r="F383" s="5"/>
      <c r="G383" s="6"/>
      <c r="H383" s="5"/>
      <c r="I383" s="5"/>
      <c r="J383" s="5"/>
      <c r="K383" s="5"/>
      <c r="L383" s="5"/>
      <c r="M383" s="5"/>
      <c r="N383" s="5"/>
      <c r="O383" s="15"/>
      <c r="P383" s="5"/>
      <c r="Q383" s="5"/>
      <c r="R383" s="5"/>
      <c r="S383" s="7">
        <f>ROUND(SUM(S381:S382),5)</f>
        <v>608.94000000000005</v>
      </c>
      <c r="T383" s="5"/>
      <c r="U383" s="7">
        <f>U382</f>
        <v>608.94000000000005</v>
      </c>
    </row>
    <row r="384" spans="1:21" x14ac:dyDescent="0.25">
      <c r="A384" s="2"/>
      <c r="B384" s="2" t="s">
        <v>110</v>
      </c>
      <c r="C384" s="2"/>
      <c r="D384" s="2"/>
      <c r="E384" s="2"/>
      <c r="F384" s="2"/>
      <c r="G384" s="3"/>
      <c r="H384" s="2"/>
      <c r="I384" s="2"/>
      <c r="J384" s="2"/>
      <c r="K384" s="2"/>
      <c r="L384" s="2"/>
      <c r="M384" s="2"/>
      <c r="N384" s="2"/>
      <c r="O384" s="13"/>
      <c r="P384" s="2"/>
      <c r="Q384" s="2"/>
      <c r="R384" s="2"/>
      <c r="S384" s="4"/>
      <c r="T384" s="2"/>
      <c r="U384" s="4"/>
    </row>
    <row r="385" spans="1:21" ht="15.75" thickBot="1" x14ac:dyDescent="0.3">
      <c r="A385" s="1"/>
      <c r="B385" s="1"/>
      <c r="C385" s="5"/>
      <c r="D385" s="5"/>
      <c r="E385" s="5" t="s">
        <v>134</v>
      </c>
      <c r="F385" s="5"/>
      <c r="G385" s="6">
        <v>43235</v>
      </c>
      <c r="H385" s="5"/>
      <c r="I385" s="5" t="s">
        <v>292</v>
      </c>
      <c r="J385" s="5"/>
      <c r="K385" s="5" t="s">
        <v>452</v>
      </c>
      <c r="L385" s="5"/>
      <c r="M385" s="5" t="s">
        <v>533</v>
      </c>
      <c r="N385" s="5"/>
      <c r="O385" s="14"/>
      <c r="P385" s="5"/>
      <c r="Q385" s="5" t="s">
        <v>551</v>
      </c>
      <c r="R385" s="5"/>
      <c r="S385" s="8">
        <v>468.69</v>
      </c>
      <c r="T385" s="5"/>
      <c r="U385" s="8">
        <f>ROUND(U384+S385,5)</f>
        <v>468.69</v>
      </c>
    </row>
    <row r="386" spans="1:21" x14ac:dyDescent="0.25">
      <c r="A386" s="5"/>
      <c r="B386" s="5" t="s">
        <v>111</v>
      </c>
      <c r="C386" s="5"/>
      <c r="D386" s="5"/>
      <c r="E386" s="5"/>
      <c r="F386" s="5"/>
      <c r="G386" s="6"/>
      <c r="H386" s="5"/>
      <c r="I386" s="5"/>
      <c r="J386" s="5"/>
      <c r="K386" s="5"/>
      <c r="L386" s="5"/>
      <c r="M386" s="5"/>
      <c r="N386" s="5"/>
      <c r="O386" s="15"/>
      <c r="P386" s="5"/>
      <c r="Q386" s="5"/>
      <c r="R386" s="5"/>
      <c r="S386" s="7">
        <f>ROUND(SUM(S384:S385),5)</f>
        <v>468.69</v>
      </c>
      <c r="T386" s="5"/>
      <c r="U386" s="7">
        <f>U385</f>
        <v>468.69</v>
      </c>
    </row>
    <row r="387" spans="1:21" x14ac:dyDescent="0.25">
      <c r="A387" s="2"/>
      <c r="B387" s="2" t="s">
        <v>112</v>
      </c>
      <c r="C387" s="2"/>
      <c r="D387" s="2"/>
      <c r="E387" s="2"/>
      <c r="F387" s="2"/>
      <c r="G387" s="3"/>
      <c r="H387" s="2"/>
      <c r="I387" s="2"/>
      <c r="J387" s="2"/>
      <c r="K387" s="2"/>
      <c r="L387" s="2"/>
      <c r="M387" s="2"/>
      <c r="N387" s="2"/>
      <c r="O387" s="13"/>
      <c r="P387" s="2"/>
      <c r="Q387" s="2"/>
      <c r="R387" s="2"/>
      <c r="S387" s="4"/>
      <c r="T387" s="2"/>
      <c r="U387" s="4"/>
    </row>
    <row r="388" spans="1:21" x14ac:dyDescent="0.25">
      <c r="A388" s="5"/>
      <c r="B388" s="5"/>
      <c r="C388" s="5"/>
      <c r="D388" s="5"/>
      <c r="E388" s="5" t="s">
        <v>133</v>
      </c>
      <c r="F388" s="5"/>
      <c r="G388" s="6">
        <v>43045</v>
      </c>
      <c r="H388" s="5"/>
      <c r="I388" s="5"/>
      <c r="J388" s="5"/>
      <c r="K388" s="5"/>
      <c r="L388" s="5"/>
      <c r="M388" s="5" t="s">
        <v>523</v>
      </c>
      <c r="N388" s="5"/>
      <c r="O388" s="14"/>
      <c r="P388" s="5"/>
      <c r="Q388" s="5" t="s">
        <v>550</v>
      </c>
      <c r="R388" s="5"/>
      <c r="S388" s="7">
        <v>140.82</v>
      </c>
      <c r="T388" s="5"/>
      <c r="U388" s="7">
        <f>ROUND(U387+S388,5)</f>
        <v>140.82</v>
      </c>
    </row>
    <row r="389" spans="1:21" x14ac:dyDescent="0.25">
      <c r="A389" s="5"/>
      <c r="B389" s="5"/>
      <c r="C389" s="5"/>
      <c r="D389" s="5"/>
      <c r="E389" s="5" t="s">
        <v>134</v>
      </c>
      <c r="F389" s="5"/>
      <c r="G389" s="6">
        <v>43354</v>
      </c>
      <c r="H389" s="5"/>
      <c r="I389" s="5" t="s">
        <v>293</v>
      </c>
      <c r="J389" s="5"/>
      <c r="K389" s="5" t="s">
        <v>453</v>
      </c>
      <c r="L389" s="5"/>
      <c r="M389" s="5" t="s">
        <v>523</v>
      </c>
      <c r="N389" s="5"/>
      <c r="O389" s="14"/>
      <c r="P389" s="5"/>
      <c r="Q389" s="5" t="s">
        <v>551</v>
      </c>
      <c r="R389" s="5"/>
      <c r="S389" s="7">
        <v>290.14</v>
      </c>
      <c r="T389" s="5"/>
      <c r="U389" s="7">
        <f>ROUND(U388+S389,5)</f>
        <v>430.96</v>
      </c>
    </row>
    <row r="390" spans="1:21" ht="15.75" thickBot="1" x14ac:dyDescent="0.3">
      <c r="A390" s="5"/>
      <c r="B390" s="5"/>
      <c r="C390" s="5"/>
      <c r="D390" s="5"/>
      <c r="E390" s="5" t="s">
        <v>134</v>
      </c>
      <c r="F390" s="5"/>
      <c r="G390" s="6">
        <v>43409</v>
      </c>
      <c r="H390" s="5"/>
      <c r="I390" s="5" t="s">
        <v>294</v>
      </c>
      <c r="J390" s="5"/>
      <c r="K390" s="5" t="s">
        <v>454</v>
      </c>
      <c r="L390" s="5"/>
      <c r="M390" s="5" t="s">
        <v>523</v>
      </c>
      <c r="N390" s="5"/>
      <c r="O390" s="14"/>
      <c r="P390" s="5"/>
      <c r="Q390" s="5" t="s">
        <v>551</v>
      </c>
      <c r="R390" s="5"/>
      <c r="S390" s="8">
        <v>33.89</v>
      </c>
      <c r="T390" s="5"/>
      <c r="U390" s="8">
        <f>ROUND(U389+S390,5)</f>
        <v>464.85</v>
      </c>
    </row>
    <row r="391" spans="1:21" x14ac:dyDescent="0.25">
      <c r="A391" s="5"/>
      <c r="B391" s="5" t="s">
        <v>113</v>
      </c>
      <c r="C391" s="5"/>
      <c r="D391" s="5"/>
      <c r="E391" s="5"/>
      <c r="F391" s="5"/>
      <c r="G391" s="6"/>
      <c r="H391" s="5"/>
      <c r="I391" s="5"/>
      <c r="J391" s="5"/>
      <c r="K391" s="5"/>
      <c r="L391" s="5"/>
      <c r="M391" s="5"/>
      <c r="N391" s="5"/>
      <c r="O391" s="15"/>
      <c r="P391" s="5"/>
      <c r="Q391" s="5"/>
      <c r="R391" s="5"/>
      <c r="S391" s="7">
        <f>ROUND(SUM(S387:S390),5)</f>
        <v>464.85</v>
      </c>
      <c r="T391" s="5"/>
      <c r="U391" s="7">
        <f>U390</f>
        <v>464.85</v>
      </c>
    </row>
    <row r="392" spans="1:21" x14ac:dyDescent="0.25">
      <c r="A392" s="2"/>
      <c r="B392" s="2" t="s">
        <v>114</v>
      </c>
      <c r="C392" s="2"/>
      <c r="D392" s="2"/>
      <c r="E392" s="2"/>
      <c r="F392" s="2"/>
      <c r="G392" s="3"/>
      <c r="H392" s="2"/>
      <c r="I392" s="2"/>
      <c r="J392" s="2"/>
      <c r="K392" s="2"/>
      <c r="L392" s="2"/>
      <c r="M392" s="2"/>
      <c r="N392" s="2"/>
      <c r="O392" s="13"/>
      <c r="P392" s="2"/>
      <c r="Q392" s="2"/>
      <c r="R392" s="2"/>
      <c r="S392" s="4"/>
      <c r="T392" s="2"/>
      <c r="U392" s="4"/>
    </row>
    <row r="393" spans="1:21" ht="15.75" thickBot="1" x14ac:dyDescent="0.3">
      <c r="A393" s="1"/>
      <c r="B393" s="1"/>
      <c r="C393" s="5"/>
      <c r="D393" s="5"/>
      <c r="E393" s="5" t="s">
        <v>133</v>
      </c>
      <c r="F393" s="5"/>
      <c r="G393" s="6">
        <v>43102</v>
      </c>
      <c r="H393" s="5"/>
      <c r="I393" s="5"/>
      <c r="J393" s="5"/>
      <c r="K393" s="5"/>
      <c r="L393" s="5"/>
      <c r="M393" s="5" t="s">
        <v>498</v>
      </c>
      <c r="N393" s="5"/>
      <c r="O393" s="14"/>
      <c r="P393" s="5"/>
      <c r="Q393" s="5" t="s">
        <v>550</v>
      </c>
      <c r="R393" s="5"/>
      <c r="S393" s="8">
        <v>120</v>
      </c>
      <c r="T393" s="5"/>
      <c r="U393" s="8">
        <f>ROUND(U392+S393,5)</f>
        <v>120</v>
      </c>
    </row>
    <row r="394" spans="1:21" x14ac:dyDescent="0.25">
      <c r="A394" s="5"/>
      <c r="B394" s="5" t="s">
        <v>115</v>
      </c>
      <c r="C394" s="5"/>
      <c r="D394" s="5"/>
      <c r="E394" s="5"/>
      <c r="F394" s="5"/>
      <c r="G394" s="6"/>
      <c r="H394" s="5"/>
      <c r="I394" s="5"/>
      <c r="J394" s="5"/>
      <c r="K394" s="5"/>
      <c r="L394" s="5"/>
      <c r="M394" s="5"/>
      <c r="N394" s="5"/>
      <c r="O394" s="15"/>
      <c r="P394" s="5"/>
      <c r="Q394" s="5"/>
      <c r="R394" s="5"/>
      <c r="S394" s="7">
        <f>ROUND(SUM(S392:S393),5)</f>
        <v>120</v>
      </c>
      <c r="T394" s="5"/>
      <c r="U394" s="7">
        <f>U393</f>
        <v>120</v>
      </c>
    </row>
    <row r="395" spans="1:21" x14ac:dyDescent="0.25">
      <c r="A395" s="2"/>
      <c r="B395" s="2" t="s">
        <v>116</v>
      </c>
      <c r="C395" s="2"/>
      <c r="D395" s="2"/>
      <c r="E395" s="2"/>
      <c r="F395" s="2"/>
      <c r="G395" s="3"/>
      <c r="H395" s="2"/>
      <c r="I395" s="2"/>
      <c r="J395" s="2"/>
      <c r="K395" s="2"/>
      <c r="L395" s="2"/>
      <c r="M395" s="2"/>
      <c r="N395" s="2"/>
      <c r="O395" s="13"/>
      <c r="P395" s="2"/>
      <c r="Q395" s="2"/>
      <c r="R395" s="2"/>
      <c r="S395" s="4"/>
      <c r="T395" s="2"/>
      <c r="U395" s="4"/>
    </row>
    <row r="396" spans="1:21" ht="15.75" thickBot="1" x14ac:dyDescent="0.3">
      <c r="A396" s="1"/>
      <c r="B396" s="1"/>
      <c r="C396" s="5"/>
      <c r="D396" s="5"/>
      <c r="E396" s="5" t="s">
        <v>134</v>
      </c>
      <c r="F396" s="5"/>
      <c r="G396" s="6">
        <v>43356</v>
      </c>
      <c r="H396" s="5"/>
      <c r="I396" s="5" t="s">
        <v>295</v>
      </c>
      <c r="J396" s="5"/>
      <c r="K396" s="5" t="s">
        <v>455</v>
      </c>
      <c r="L396" s="5"/>
      <c r="M396" s="5" t="s">
        <v>534</v>
      </c>
      <c r="N396" s="5"/>
      <c r="O396" s="14"/>
      <c r="P396" s="5"/>
      <c r="Q396" s="5" t="s">
        <v>551</v>
      </c>
      <c r="R396" s="5"/>
      <c r="S396" s="8">
        <v>507.15</v>
      </c>
      <c r="T396" s="5"/>
      <c r="U396" s="8">
        <f>ROUND(U395+S396,5)</f>
        <v>507.15</v>
      </c>
    </row>
    <row r="397" spans="1:21" x14ac:dyDescent="0.25">
      <c r="A397" s="5"/>
      <c r="B397" s="5" t="s">
        <v>117</v>
      </c>
      <c r="C397" s="5"/>
      <c r="D397" s="5"/>
      <c r="E397" s="5"/>
      <c r="F397" s="5"/>
      <c r="G397" s="6"/>
      <c r="H397" s="5"/>
      <c r="I397" s="5"/>
      <c r="J397" s="5"/>
      <c r="K397" s="5"/>
      <c r="L397" s="5"/>
      <c r="M397" s="5"/>
      <c r="N397" s="5"/>
      <c r="O397" s="15"/>
      <c r="P397" s="5"/>
      <c r="Q397" s="5"/>
      <c r="R397" s="5"/>
      <c r="S397" s="7">
        <f>ROUND(SUM(S395:S396),5)</f>
        <v>507.15</v>
      </c>
      <c r="T397" s="5"/>
      <c r="U397" s="7">
        <f>U396</f>
        <v>507.15</v>
      </c>
    </row>
    <row r="398" spans="1:21" x14ac:dyDescent="0.25">
      <c r="A398" s="2"/>
      <c r="B398" s="2" t="s">
        <v>118</v>
      </c>
      <c r="C398" s="2"/>
      <c r="D398" s="2"/>
      <c r="E398" s="2"/>
      <c r="F398" s="2"/>
      <c r="G398" s="3"/>
      <c r="H398" s="2"/>
      <c r="I398" s="2"/>
      <c r="J398" s="2"/>
      <c r="K398" s="2"/>
      <c r="L398" s="2"/>
      <c r="M398" s="2"/>
      <c r="N398" s="2"/>
      <c r="O398" s="13"/>
      <c r="P398" s="2"/>
      <c r="Q398" s="2"/>
      <c r="R398" s="2"/>
      <c r="S398" s="4"/>
      <c r="T398" s="2"/>
      <c r="U398" s="4"/>
    </row>
    <row r="399" spans="1:21" x14ac:dyDescent="0.25">
      <c r="A399" s="5"/>
      <c r="B399" s="5"/>
      <c r="C399" s="5"/>
      <c r="D399" s="5"/>
      <c r="E399" s="5" t="s">
        <v>134</v>
      </c>
      <c r="F399" s="5"/>
      <c r="G399" s="6">
        <v>43213</v>
      </c>
      <c r="H399" s="5"/>
      <c r="I399" s="5" t="s">
        <v>296</v>
      </c>
      <c r="J399" s="5"/>
      <c r="K399" s="5" t="s">
        <v>456</v>
      </c>
      <c r="L399" s="5"/>
      <c r="M399" s="5" t="s">
        <v>535</v>
      </c>
      <c r="N399" s="5"/>
      <c r="O399" s="14"/>
      <c r="P399" s="5"/>
      <c r="Q399" s="5" t="s">
        <v>551</v>
      </c>
      <c r="R399" s="5"/>
      <c r="S399" s="7">
        <v>4500</v>
      </c>
      <c r="T399" s="5"/>
      <c r="U399" s="7">
        <f>ROUND(U398+S399,5)</f>
        <v>4500</v>
      </c>
    </row>
    <row r="400" spans="1:21" ht="15.75" thickBot="1" x14ac:dyDescent="0.3">
      <c r="A400" s="5"/>
      <c r="B400" s="5"/>
      <c r="C400" s="5"/>
      <c r="D400" s="5"/>
      <c r="E400" s="5" t="s">
        <v>134</v>
      </c>
      <c r="F400" s="5"/>
      <c r="G400" s="6">
        <v>43383</v>
      </c>
      <c r="H400" s="5"/>
      <c r="I400" s="5" t="s">
        <v>297</v>
      </c>
      <c r="J400" s="5"/>
      <c r="K400" s="5" t="s">
        <v>457</v>
      </c>
      <c r="L400" s="5"/>
      <c r="M400" s="5" t="s">
        <v>535</v>
      </c>
      <c r="N400" s="5"/>
      <c r="O400" s="14"/>
      <c r="P400" s="5"/>
      <c r="Q400" s="5" t="s">
        <v>551</v>
      </c>
      <c r="R400" s="5"/>
      <c r="S400" s="8">
        <v>3500</v>
      </c>
      <c r="T400" s="5"/>
      <c r="U400" s="8">
        <f>ROUND(U399+S400,5)</f>
        <v>8000</v>
      </c>
    </row>
    <row r="401" spans="1:21" x14ac:dyDescent="0.25">
      <c r="A401" s="5"/>
      <c r="B401" s="5" t="s">
        <v>119</v>
      </c>
      <c r="C401" s="5"/>
      <c r="D401" s="5"/>
      <c r="E401" s="5"/>
      <c r="F401" s="5"/>
      <c r="G401" s="6"/>
      <c r="H401" s="5"/>
      <c r="I401" s="5"/>
      <c r="J401" s="5"/>
      <c r="K401" s="5"/>
      <c r="L401" s="5"/>
      <c r="M401" s="5"/>
      <c r="N401" s="5"/>
      <c r="O401" s="15"/>
      <c r="P401" s="5"/>
      <c r="Q401" s="5"/>
      <c r="R401" s="5"/>
      <c r="S401" s="7">
        <f>ROUND(SUM(S398:S400),5)</f>
        <v>8000</v>
      </c>
      <c r="T401" s="5"/>
      <c r="U401" s="7">
        <f>U400</f>
        <v>8000</v>
      </c>
    </row>
    <row r="402" spans="1:21" x14ac:dyDescent="0.25">
      <c r="A402" s="2"/>
      <c r="B402" s="2" t="s">
        <v>120</v>
      </c>
      <c r="C402" s="2"/>
      <c r="D402" s="2"/>
      <c r="E402" s="2"/>
      <c r="F402" s="2"/>
      <c r="G402" s="3"/>
      <c r="H402" s="2"/>
      <c r="I402" s="2"/>
      <c r="J402" s="2"/>
      <c r="K402" s="2"/>
      <c r="L402" s="2"/>
      <c r="M402" s="2"/>
      <c r="N402" s="2"/>
      <c r="O402" s="13"/>
      <c r="P402" s="2"/>
      <c r="Q402" s="2"/>
      <c r="R402" s="2"/>
      <c r="S402" s="4"/>
      <c r="T402" s="2"/>
      <c r="U402" s="4"/>
    </row>
    <row r="403" spans="1:21" x14ac:dyDescent="0.25">
      <c r="A403" s="5"/>
      <c r="B403" s="5"/>
      <c r="C403" s="5"/>
      <c r="D403" s="5"/>
      <c r="E403" s="5" t="s">
        <v>133</v>
      </c>
      <c r="F403" s="5"/>
      <c r="G403" s="6">
        <v>43066</v>
      </c>
      <c r="H403" s="5"/>
      <c r="I403" s="5"/>
      <c r="J403" s="5"/>
      <c r="K403" s="5" t="s">
        <v>458</v>
      </c>
      <c r="L403" s="5"/>
      <c r="M403" s="5" t="s">
        <v>536</v>
      </c>
      <c r="N403" s="5"/>
      <c r="O403" s="14"/>
      <c r="P403" s="5"/>
      <c r="Q403" s="5" t="s">
        <v>550</v>
      </c>
      <c r="R403" s="5"/>
      <c r="S403" s="7">
        <v>4254</v>
      </c>
      <c r="T403" s="5"/>
      <c r="U403" s="7">
        <f t="shared" ref="U403:U416" si="15">ROUND(U402+S403,5)</f>
        <v>4254</v>
      </c>
    </row>
    <row r="404" spans="1:21" x14ac:dyDescent="0.25">
      <c r="A404" s="5"/>
      <c r="B404" s="5"/>
      <c r="C404" s="5"/>
      <c r="D404" s="5"/>
      <c r="E404" s="5" t="s">
        <v>133</v>
      </c>
      <c r="F404" s="5"/>
      <c r="G404" s="6">
        <v>43090</v>
      </c>
      <c r="H404" s="5"/>
      <c r="I404" s="5" t="s">
        <v>298</v>
      </c>
      <c r="J404" s="5"/>
      <c r="K404" s="5" t="s">
        <v>459</v>
      </c>
      <c r="L404" s="5"/>
      <c r="M404" s="5" t="s">
        <v>536</v>
      </c>
      <c r="N404" s="5"/>
      <c r="O404" s="14"/>
      <c r="P404" s="5"/>
      <c r="Q404" s="5" t="s">
        <v>550</v>
      </c>
      <c r="R404" s="5"/>
      <c r="S404" s="7">
        <v>980</v>
      </c>
      <c r="T404" s="5"/>
      <c r="U404" s="7">
        <f t="shared" si="15"/>
        <v>5234</v>
      </c>
    </row>
    <row r="405" spans="1:21" x14ac:dyDescent="0.25">
      <c r="A405" s="5"/>
      <c r="B405" s="5"/>
      <c r="C405" s="5"/>
      <c r="D405" s="5"/>
      <c r="E405" s="5" t="s">
        <v>133</v>
      </c>
      <c r="F405" s="5"/>
      <c r="G405" s="6">
        <v>43108</v>
      </c>
      <c r="H405" s="5"/>
      <c r="I405" s="5"/>
      <c r="J405" s="5"/>
      <c r="K405" s="5" t="s">
        <v>460</v>
      </c>
      <c r="L405" s="5"/>
      <c r="M405" s="5" t="s">
        <v>536</v>
      </c>
      <c r="N405" s="5"/>
      <c r="O405" s="14"/>
      <c r="P405" s="5"/>
      <c r="Q405" s="5" t="s">
        <v>550</v>
      </c>
      <c r="R405" s="5"/>
      <c r="S405" s="7">
        <v>20</v>
      </c>
      <c r="T405" s="5"/>
      <c r="U405" s="7">
        <f t="shared" si="15"/>
        <v>5254</v>
      </c>
    </row>
    <row r="406" spans="1:21" x14ac:dyDescent="0.25">
      <c r="A406" s="5"/>
      <c r="B406" s="5"/>
      <c r="C406" s="5"/>
      <c r="D406" s="5"/>
      <c r="E406" s="5" t="s">
        <v>133</v>
      </c>
      <c r="F406" s="5"/>
      <c r="G406" s="6">
        <v>43122</v>
      </c>
      <c r="H406" s="5"/>
      <c r="I406" s="5" t="s">
        <v>299</v>
      </c>
      <c r="J406" s="5"/>
      <c r="K406" s="5"/>
      <c r="L406" s="5"/>
      <c r="M406" s="5" t="s">
        <v>536</v>
      </c>
      <c r="N406" s="5"/>
      <c r="O406" s="14"/>
      <c r="P406" s="5"/>
      <c r="Q406" s="5" t="s">
        <v>550</v>
      </c>
      <c r="R406" s="5"/>
      <c r="S406" s="7">
        <v>2120</v>
      </c>
      <c r="T406" s="5"/>
      <c r="U406" s="7">
        <f t="shared" si="15"/>
        <v>7374</v>
      </c>
    </row>
    <row r="407" spans="1:21" x14ac:dyDescent="0.25">
      <c r="A407" s="5"/>
      <c r="B407" s="5"/>
      <c r="C407" s="5"/>
      <c r="D407" s="5"/>
      <c r="E407" s="5" t="s">
        <v>133</v>
      </c>
      <c r="F407" s="5"/>
      <c r="G407" s="6">
        <v>43129</v>
      </c>
      <c r="H407" s="5"/>
      <c r="I407" s="5" t="s">
        <v>300</v>
      </c>
      <c r="J407" s="5"/>
      <c r="K407" s="5"/>
      <c r="L407" s="5"/>
      <c r="M407" s="5" t="s">
        <v>536</v>
      </c>
      <c r="N407" s="5"/>
      <c r="O407" s="14"/>
      <c r="P407" s="5"/>
      <c r="Q407" s="5" t="s">
        <v>550</v>
      </c>
      <c r="R407" s="5"/>
      <c r="S407" s="7">
        <v>2134</v>
      </c>
      <c r="T407" s="5"/>
      <c r="U407" s="7">
        <f t="shared" si="15"/>
        <v>9508</v>
      </c>
    </row>
    <row r="408" spans="1:21" x14ac:dyDescent="0.25">
      <c r="A408" s="5"/>
      <c r="B408" s="5"/>
      <c r="C408" s="5"/>
      <c r="D408" s="5"/>
      <c r="E408" s="5" t="s">
        <v>133</v>
      </c>
      <c r="F408" s="5"/>
      <c r="G408" s="6">
        <v>43130</v>
      </c>
      <c r="H408" s="5"/>
      <c r="I408" s="5" t="s">
        <v>301</v>
      </c>
      <c r="J408" s="5"/>
      <c r="K408" s="5" t="s">
        <v>461</v>
      </c>
      <c r="L408" s="5"/>
      <c r="M408" s="5" t="s">
        <v>536</v>
      </c>
      <c r="N408" s="5"/>
      <c r="O408" s="14"/>
      <c r="P408" s="5"/>
      <c r="Q408" s="5" t="s">
        <v>550</v>
      </c>
      <c r="R408" s="5"/>
      <c r="S408" s="7">
        <v>20</v>
      </c>
      <c r="T408" s="5"/>
      <c r="U408" s="7">
        <f t="shared" si="15"/>
        <v>9528</v>
      </c>
    </row>
    <row r="409" spans="1:21" x14ac:dyDescent="0.25">
      <c r="A409" s="5"/>
      <c r="B409" s="5"/>
      <c r="C409" s="5"/>
      <c r="D409" s="5"/>
      <c r="E409" s="5" t="s">
        <v>133</v>
      </c>
      <c r="F409" s="5"/>
      <c r="G409" s="6">
        <v>43158</v>
      </c>
      <c r="H409" s="5"/>
      <c r="I409" s="5"/>
      <c r="J409" s="5"/>
      <c r="K409" s="5"/>
      <c r="L409" s="5"/>
      <c r="M409" s="5" t="s">
        <v>536</v>
      </c>
      <c r="N409" s="5"/>
      <c r="O409" s="14"/>
      <c r="P409" s="5"/>
      <c r="Q409" s="5" t="s">
        <v>550</v>
      </c>
      <c r="R409" s="5"/>
      <c r="S409" s="7">
        <v>2100</v>
      </c>
      <c r="T409" s="5"/>
      <c r="U409" s="7">
        <f t="shared" si="15"/>
        <v>11628</v>
      </c>
    </row>
    <row r="410" spans="1:21" x14ac:dyDescent="0.25">
      <c r="A410" s="5"/>
      <c r="B410" s="5"/>
      <c r="C410" s="5"/>
      <c r="D410" s="5"/>
      <c r="E410" s="5" t="s">
        <v>133</v>
      </c>
      <c r="F410" s="5"/>
      <c r="G410" s="6">
        <v>43158</v>
      </c>
      <c r="H410" s="5"/>
      <c r="I410" s="5"/>
      <c r="J410" s="5"/>
      <c r="K410" s="5" t="s">
        <v>462</v>
      </c>
      <c r="L410" s="5"/>
      <c r="M410" s="5" t="s">
        <v>536</v>
      </c>
      <c r="N410" s="5"/>
      <c r="O410" s="14"/>
      <c r="P410" s="5"/>
      <c r="Q410" s="5" t="s">
        <v>550</v>
      </c>
      <c r="R410" s="5"/>
      <c r="S410" s="7">
        <v>530</v>
      </c>
      <c r="T410" s="5"/>
      <c r="U410" s="7">
        <f t="shared" si="15"/>
        <v>12158</v>
      </c>
    </row>
    <row r="411" spans="1:21" x14ac:dyDescent="0.25">
      <c r="A411" s="5"/>
      <c r="B411" s="5"/>
      <c r="C411" s="5"/>
      <c r="D411" s="5"/>
      <c r="E411" s="5" t="s">
        <v>134</v>
      </c>
      <c r="F411" s="5"/>
      <c r="G411" s="6">
        <v>43178</v>
      </c>
      <c r="H411" s="5"/>
      <c r="I411" s="5" t="s">
        <v>302</v>
      </c>
      <c r="J411" s="5"/>
      <c r="K411" s="5" t="s">
        <v>463</v>
      </c>
      <c r="L411" s="5"/>
      <c r="M411" s="5" t="s">
        <v>536</v>
      </c>
      <c r="N411" s="5"/>
      <c r="O411" s="14"/>
      <c r="P411" s="5"/>
      <c r="Q411" s="5" t="s">
        <v>551</v>
      </c>
      <c r="R411" s="5"/>
      <c r="S411" s="7">
        <v>1590</v>
      </c>
      <c r="T411" s="5"/>
      <c r="U411" s="7">
        <f t="shared" si="15"/>
        <v>13748</v>
      </c>
    </row>
    <row r="412" spans="1:21" x14ac:dyDescent="0.25">
      <c r="A412" s="5"/>
      <c r="B412" s="5"/>
      <c r="C412" s="5"/>
      <c r="D412" s="5"/>
      <c r="E412" s="5" t="s">
        <v>134</v>
      </c>
      <c r="F412" s="5"/>
      <c r="G412" s="6">
        <v>43213</v>
      </c>
      <c r="H412" s="5"/>
      <c r="I412" s="5" t="s">
        <v>303</v>
      </c>
      <c r="J412" s="5"/>
      <c r="K412" s="5" t="s">
        <v>464</v>
      </c>
      <c r="L412" s="5"/>
      <c r="M412" s="5" t="s">
        <v>536</v>
      </c>
      <c r="N412" s="5"/>
      <c r="O412" s="14"/>
      <c r="P412" s="5"/>
      <c r="Q412" s="5" t="s">
        <v>551</v>
      </c>
      <c r="R412" s="5"/>
      <c r="S412" s="7">
        <v>2120</v>
      </c>
      <c r="T412" s="5"/>
      <c r="U412" s="7">
        <f t="shared" si="15"/>
        <v>15868</v>
      </c>
    </row>
    <row r="413" spans="1:21" x14ac:dyDescent="0.25">
      <c r="A413" s="5"/>
      <c r="B413" s="5"/>
      <c r="C413" s="5"/>
      <c r="D413" s="5"/>
      <c r="E413" s="5" t="s">
        <v>134</v>
      </c>
      <c r="F413" s="5"/>
      <c r="G413" s="6">
        <v>43257</v>
      </c>
      <c r="H413" s="5"/>
      <c r="I413" s="5" t="s">
        <v>304</v>
      </c>
      <c r="J413" s="5"/>
      <c r="K413" s="5" t="s">
        <v>346</v>
      </c>
      <c r="L413" s="5"/>
      <c r="M413" s="5" t="s">
        <v>536</v>
      </c>
      <c r="N413" s="5"/>
      <c r="O413" s="14"/>
      <c r="P413" s="5"/>
      <c r="Q413" s="5" t="s">
        <v>551</v>
      </c>
      <c r="R413" s="5"/>
      <c r="S413" s="7">
        <v>2120</v>
      </c>
      <c r="T413" s="5"/>
      <c r="U413" s="7">
        <f t="shared" si="15"/>
        <v>17988</v>
      </c>
    </row>
    <row r="414" spans="1:21" x14ac:dyDescent="0.25">
      <c r="A414" s="5"/>
      <c r="B414" s="5"/>
      <c r="C414" s="5"/>
      <c r="D414" s="5"/>
      <c r="E414" s="5" t="s">
        <v>134</v>
      </c>
      <c r="F414" s="5"/>
      <c r="G414" s="6">
        <v>43304</v>
      </c>
      <c r="H414" s="5"/>
      <c r="I414" s="5" t="s">
        <v>305</v>
      </c>
      <c r="J414" s="5"/>
      <c r="K414" s="5" t="s">
        <v>465</v>
      </c>
      <c r="L414" s="5"/>
      <c r="M414" s="5" t="s">
        <v>536</v>
      </c>
      <c r="N414" s="5"/>
      <c r="O414" s="14"/>
      <c r="P414" s="5"/>
      <c r="Q414" s="5" t="s">
        <v>551</v>
      </c>
      <c r="R414" s="5"/>
      <c r="S414" s="7">
        <v>1960</v>
      </c>
      <c r="T414" s="5"/>
      <c r="U414" s="7">
        <f t="shared" si="15"/>
        <v>19948</v>
      </c>
    </row>
    <row r="415" spans="1:21" x14ac:dyDescent="0.25">
      <c r="A415" s="5"/>
      <c r="B415" s="5"/>
      <c r="C415" s="5"/>
      <c r="D415" s="5"/>
      <c r="E415" s="5" t="s">
        <v>134</v>
      </c>
      <c r="F415" s="5"/>
      <c r="G415" s="6">
        <v>43368</v>
      </c>
      <c r="H415" s="5"/>
      <c r="I415" s="5" t="s">
        <v>306</v>
      </c>
      <c r="J415" s="5"/>
      <c r="K415" s="5" t="s">
        <v>466</v>
      </c>
      <c r="L415" s="5"/>
      <c r="M415" s="5" t="s">
        <v>536</v>
      </c>
      <c r="N415" s="5"/>
      <c r="O415" s="14"/>
      <c r="P415" s="5"/>
      <c r="Q415" s="5" t="s">
        <v>551</v>
      </c>
      <c r="R415" s="5"/>
      <c r="S415" s="7">
        <v>980</v>
      </c>
      <c r="T415" s="5"/>
      <c r="U415" s="7">
        <f t="shared" si="15"/>
        <v>20928</v>
      </c>
    </row>
    <row r="416" spans="1:21" ht="15.75" thickBot="1" x14ac:dyDescent="0.3">
      <c r="A416" s="5"/>
      <c r="B416" s="5"/>
      <c r="C416" s="5"/>
      <c r="D416" s="5"/>
      <c r="E416" s="5" t="s">
        <v>134</v>
      </c>
      <c r="F416" s="5"/>
      <c r="G416" s="6">
        <v>43396</v>
      </c>
      <c r="H416" s="5"/>
      <c r="I416" s="5" t="s">
        <v>307</v>
      </c>
      <c r="J416" s="5"/>
      <c r="K416" s="5" t="s">
        <v>467</v>
      </c>
      <c r="L416" s="5"/>
      <c r="M416" s="5" t="s">
        <v>536</v>
      </c>
      <c r="N416" s="5"/>
      <c r="O416" s="14"/>
      <c r="P416" s="5"/>
      <c r="Q416" s="5" t="s">
        <v>551</v>
      </c>
      <c r="R416" s="5"/>
      <c r="S416" s="8">
        <v>1470</v>
      </c>
      <c r="T416" s="5"/>
      <c r="U416" s="8">
        <f t="shared" si="15"/>
        <v>22398</v>
      </c>
    </row>
    <row r="417" spans="1:21" x14ac:dyDescent="0.25">
      <c r="A417" s="5"/>
      <c r="B417" s="5" t="s">
        <v>121</v>
      </c>
      <c r="C417" s="5"/>
      <c r="D417" s="5"/>
      <c r="E417" s="5"/>
      <c r="F417" s="5"/>
      <c r="G417" s="6"/>
      <c r="H417" s="5"/>
      <c r="I417" s="5"/>
      <c r="J417" s="5"/>
      <c r="K417" s="5"/>
      <c r="L417" s="5"/>
      <c r="M417" s="5"/>
      <c r="N417" s="5"/>
      <c r="O417" s="15"/>
      <c r="P417" s="5"/>
      <c r="Q417" s="5"/>
      <c r="R417" s="5"/>
      <c r="S417" s="7">
        <f>ROUND(SUM(S402:S416),5)</f>
        <v>22398</v>
      </c>
      <c r="T417" s="5"/>
      <c r="U417" s="7">
        <f>U416</f>
        <v>22398</v>
      </c>
    </row>
    <row r="418" spans="1:21" x14ac:dyDescent="0.25">
      <c r="A418" s="2"/>
      <c r="B418" s="2" t="s">
        <v>122</v>
      </c>
      <c r="C418" s="2"/>
      <c r="D418" s="2"/>
      <c r="E418" s="2"/>
      <c r="F418" s="2"/>
      <c r="G418" s="3"/>
      <c r="H418" s="2"/>
      <c r="I418" s="2"/>
      <c r="J418" s="2"/>
      <c r="K418" s="2"/>
      <c r="L418" s="2"/>
      <c r="M418" s="2"/>
      <c r="N418" s="2"/>
      <c r="O418" s="13"/>
      <c r="P418" s="2"/>
      <c r="Q418" s="2"/>
      <c r="R418" s="2"/>
      <c r="S418" s="4"/>
      <c r="T418" s="2"/>
      <c r="U418" s="4"/>
    </row>
    <row r="419" spans="1:21" x14ac:dyDescent="0.25">
      <c r="A419" s="5"/>
      <c r="B419" s="5"/>
      <c r="C419" s="5"/>
      <c r="D419" s="5"/>
      <c r="E419" s="5" t="s">
        <v>133</v>
      </c>
      <c r="F419" s="5"/>
      <c r="G419" s="6">
        <v>43087</v>
      </c>
      <c r="H419" s="5"/>
      <c r="I419" s="5"/>
      <c r="J419" s="5"/>
      <c r="K419" s="5" t="s">
        <v>468</v>
      </c>
      <c r="L419" s="5"/>
      <c r="M419" s="5" t="s">
        <v>536</v>
      </c>
      <c r="N419" s="5"/>
      <c r="O419" s="14"/>
      <c r="P419" s="5"/>
      <c r="Q419" s="5" t="s">
        <v>550</v>
      </c>
      <c r="R419" s="5"/>
      <c r="S419" s="7">
        <v>40</v>
      </c>
      <c r="T419" s="5"/>
      <c r="U419" s="7">
        <f>ROUND(U418+S419,5)</f>
        <v>40</v>
      </c>
    </row>
    <row r="420" spans="1:21" x14ac:dyDescent="0.25">
      <c r="A420" s="5"/>
      <c r="B420" s="5"/>
      <c r="C420" s="5"/>
      <c r="D420" s="5"/>
      <c r="E420" s="5" t="s">
        <v>133</v>
      </c>
      <c r="F420" s="5"/>
      <c r="G420" s="6">
        <v>43138</v>
      </c>
      <c r="H420" s="5"/>
      <c r="I420" s="5"/>
      <c r="J420" s="5"/>
      <c r="K420" s="5"/>
      <c r="L420" s="5"/>
      <c r="M420" s="5" t="s">
        <v>536</v>
      </c>
      <c r="N420" s="5"/>
      <c r="O420" s="14"/>
      <c r="P420" s="5"/>
      <c r="Q420" s="5" t="s">
        <v>550</v>
      </c>
      <c r="R420" s="5"/>
      <c r="S420" s="7">
        <v>2558</v>
      </c>
      <c r="T420" s="5"/>
      <c r="U420" s="7">
        <f>ROUND(U419+S420,5)</f>
        <v>2598</v>
      </c>
    </row>
    <row r="421" spans="1:21" x14ac:dyDescent="0.25">
      <c r="A421" s="5"/>
      <c r="B421" s="5"/>
      <c r="C421" s="5"/>
      <c r="D421" s="5"/>
      <c r="E421" s="5" t="s">
        <v>134</v>
      </c>
      <c r="F421" s="5"/>
      <c r="G421" s="6">
        <v>43223</v>
      </c>
      <c r="H421" s="5"/>
      <c r="I421" s="5" t="s">
        <v>308</v>
      </c>
      <c r="J421" s="5"/>
      <c r="K421" s="5" t="s">
        <v>469</v>
      </c>
      <c r="L421" s="5"/>
      <c r="M421" s="5" t="s">
        <v>537</v>
      </c>
      <c r="N421" s="5"/>
      <c r="O421" s="14"/>
      <c r="P421" s="5"/>
      <c r="Q421" s="5" t="s">
        <v>551</v>
      </c>
      <c r="R421" s="5"/>
      <c r="S421" s="7">
        <v>603</v>
      </c>
      <c r="T421" s="5"/>
      <c r="U421" s="7">
        <f>ROUND(U420+S421,5)</f>
        <v>3201</v>
      </c>
    </row>
    <row r="422" spans="1:21" ht="15.75" thickBot="1" x14ac:dyDescent="0.3">
      <c r="A422" s="5"/>
      <c r="B422" s="5"/>
      <c r="C422" s="5"/>
      <c r="D422" s="5"/>
      <c r="E422" s="5" t="s">
        <v>134</v>
      </c>
      <c r="F422" s="5"/>
      <c r="G422" s="6">
        <v>43403</v>
      </c>
      <c r="H422" s="5"/>
      <c r="I422" s="5" t="s">
        <v>309</v>
      </c>
      <c r="J422" s="5"/>
      <c r="K422" s="5" t="s">
        <v>470</v>
      </c>
      <c r="L422" s="5"/>
      <c r="M422" s="5" t="s">
        <v>537</v>
      </c>
      <c r="N422" s="5"/>
      <c r="O422" s="14"/>
      <c r="P422" s="5"/>
      <c r="Q422" s="5" t="s">
        <v>551</v>
      </c>
      <c r="R422" s="5"/>
      <c r="S422" s="8">
        <v>4265</v>
      </c>
      <c r="T422" s="5"/>
      <c r="U422" s="8">
        <f>ROUND(U421+S422,5)</f>
        <v>7466</v>
      </c>
    </row>
    <row r="423" spans="1:21" x14ac:dyDescent="0.25">
      <c r="A423" s="5"/>
      <c r="B423" s="5" t="s">
        <v>123</v>
      </c>
      <c r="C423" s="5"/>
      <c r="D423" s="5"/>
      <c r="E423" s="5"/>
      <c r="F423" s="5"/>
      <c r="G423" s="6"/>
      <c r="H423" s="5"/>
      <c r="I423" s="5"/>
      <c r="J423" s="5"/>
      <c r="K423" s="5"/>
      <c r="L423" s="5"/>
      <c r="M423" s="5"/>
      <c r="N423" s="5"/>
      <c r="O423" s="15"/>
      <c r="P423" s="5"/>
      <c r="Q423" s="5"/>
      <c r="R423" s="5"/>
      <c r="S423" s="7">
        <f>ROUND(SUM(S418:S422),5)</f>
        <v>7466</v>
      </c>
      <c r="T423" s="5"/>
      <c r="U423" s="7">
        <f>U422</f>
        <v>7466</v>
      </c>
    </row>
    <row r="424" spans="1:21" x14ac:dyDescent="0.25">
      <c r="A424" s="2"/>
      <c r="B424" s="2" t="s">
        <v>124</v>
      </c>
      <c r="C424" s="2"/>
      <c r="D424" s="2"/>
      <c r="E424" s="2"/>
      <c r="F424" s="2"/>
      <c r="G424" s="3"/>
      <c r="H424" s="2"/>
      <c r="I424" s="2"/>
      <c r="J424" s="2"/>
      <c r="K424" s="2"/>
      <c r="L424" s="2"/>
      <c r="M424" s="2"/>
      <c r="N424" s="2"/>
      <c r="O424" s="13"/>
      <c r="P424" s="2"/>
      <c r="Q424" s="2"/>
      <c r="R424" s="2"/>
      <c r="S424" s="4"/>
      <c r="T424" s="2"/>
      <c r="U424" s="4"/>
    </row>
    <row r="425" spans="1:21" ht="15.75" thickBot="1" x14ac:dyDescent="0.3">
      <c r="A425" s="1"/>
      <c r="B425" s="1"/>
      <c r="C425" s="5"/>
      <c r="D425" s="5"/>
      <c r="E425" s="5" t="s">
        <v>134</v>
      </c>
      <c r="F425" s="5"/>
      <c r="G425" s="6">
        <v>43209</v>
      </c>
      <c r="H425" s="5"/>
      <c r="I425" s="5" t="s">
        <v>310</v>
      </c>
      <c r="J425" s="5"/>
      <c r="K425" s="5" t="s">
        <v>471</v>
      </c>
      <c r="L425" s="5"/>
      <c r="M425" s="5" t="s">
        <v>538</v>
      </c>
      <c r="N425" s="5"/>
      <c r="O425" s="14"/>
      <c r="P425" s="5"/>
      <c r="Q425" s="5" t="s">
        <v>551</v>
      </c>
      <c r="R425" s="5"/>
      <c r="S425" s="8">
        <v>3019.47</v>
      </c>
      <c r="T425" s="5"/>
      <c r="U425" s="8">
        <f>ROUND(U424+S425,5)</f>
        <v>3019.47</v>
      </c>
    </row>
    <row r="426" spans="1:21" x14ac:dyDescent="0.25">
      <c r="A426" s="5"/>
      <c r="B426" s="5" t="s">
        <v>125</v>
      </c>
      <c r="C426" s="5"/>
      <c r="D426" s="5"/>
      <c r="E426" s="5"/>
      <c r="F426" s="5"/>
      <c r="G426" s="6"/>
      <c r="H426" s="5"/>
      <c r="I426" s="5"/>
      <c r="J426" s="5"/>
      <c r="K426" s="5"/>
      <c r="L426" s="5"/>
      <c r="M426" s="5"/>
      <c r="N426" s="5"/>
      <c r="O426" s="15"/>
      <c r="P426" s="5"/>
      <c r="Q426" s="5"/>
      <c r="R426" s="5"/>
      <c r="S426" s="7">
        <f>ROUND(SUM(S424:S425),5)</f>
        <v>3019.47</v>
      </c>
      <c r="T426" s="5"/>
      <c r="U426" s="7">
        <f>U425</f>
        <v>3019.47</v>
      </c>
    </row>
    <row r="427" spans="1:21" x14ac:dyDescent="0.25">
      <c r="A427" s="2"/>
      <c r="B427" s="2" t="s">
        <v>126</v>
      </c>
      <c r="C427" s="2"/>
      <c r="D427" s="2"/>
      <c r="E427" s="2"/>
      <c r="F427" s="2"/>
      <c r="G427" s="3"/>
      <c r="H427" s="2"/>
      <c r="I427" s="2"/>
      <c r="J427" s="2"/>
      <c r="K427" s="2"/>
      <c r="L427" s="2"/>
      <c r="M427" s="2"/>
      <c r="N427" s="2"/>
      <c r="O427" s="13"/>
      <c r="P427" s="2"/>
      <c r="Q427" s="2"/>
      <c r="R427" s="2"/>
      <c r="S427" s="4"/>
      <c r="T427" s="2"/>
      <c r="U427" s="4"/>
    </row>
    <row r="428" spans="1:21" x14ac:dyDescent="0.25">
      <c r="A428" s="5"/>
      <c r="B428" s="5"/>
      <c r="C428" s="5"/>
      <c r="D428" s="5"/>
      <c r="E428" s="5" t="s">
        <v>133</v>
      </c>
      <c r="F428" s="5"/>
      <c r="G428" s="6">
        <v>43066</v>
      </c>
      <c r="H428" s="5"/>
      <c r="I428" s="5"/>
      <c r="J428" s="5"/>
      <c r="K428" s="5"/>
      <c r="L428" s="5"/>
      <c r="M428" s="5" t="s">
        <v>516</v>
      </c>
      <c r="N428" s="5"/>
      <c r="O428" s="14"/>
      <c r="P428" s="5"/>
      <c r="Q428" s="5" t="s">
        <v>550</v>
      </c>
      <c r="R428" s="5"/>
      <c r="S428" s="7">
        <v>100</v>
      </c>
      <c r="T428" s="5"/>
      <c r="U428" s="7">
        <f t="shared" ref="U428:U439" si="16">ROUND(U427+S428,5)</f>
        <v>100</v>
      </c>
    </row>
    <row r="429" spans="1:21" x14ac:dyDescent="0.25">
      <c r="A429" s="5"/>
      <c r="B429" s="5"/>
      <c r="C429" s="5"/>
      <c r="D429" s="5"/>
      <c r="E429" s="5" t="s">
        <v>133</v>
      </c>
      <c r="F429" s="5"/>
      <c r="G429" s="6">
        <v>43102</v>
      </c>
      <c r="H429" s="5"/>
      <c r="I429" s="5"/>
      <c r="J429" s="5"/>
      <c r="K429" s="5"/>
      <c r="L429" s="5"/>
      <c r="M429" s="5" t="s">
        <v>516</v>
      </c>
      <c r="N429" s="5"/>
      <c r="O429" s="14"/>
      <c r="P429" s="5"/>
      <c r="Q429" s="5" t="s">
        <v>550</v>
      </c>
      <c r="R429" s="5"/>
      <c r="S429" s="7">
        <v>100</v>
      </c>
      <c r="T429" s="5"/>
      <c r="U429" s="7">
        <f t="shared" si="16"/>
        <v>200</v>
      </c>
    </row>
    <row r="430" spans="1:21" x14ac:dyDescent="0.25">
      <c r="A430" s="5"/>
      <c r="B430" s="5"/>
      <c r="C430" s="5"/>
      <c r="D430" s="5"/>
      <c r="E430" s="5" t="s">
        <v>133</v>
      </c>
      <c r="F430" s="5"/>
      <c r="G430" s="6">
        <v>43129</v>
      </c>
      <c r="H430" s="5"/>
      <c r="I430" s="5" t="s">
        <v>223</v>
      </c>
      <c r="J430" s="5"/>
      <c r="K430" s="5"/>
      <c r="L430" s="5"/>
      <c r="M430" s="5" t="s">
        <v>516</v>
      </c>
      <c r="N430" s="5"/>
      <c r="O430" s="14"/>
      <c r="P430" s="5"/>
      <c r="Q430" s="5" t="s">
        <v>550</v>
      </c>
      <c r="R430" s="5"/>
      <c r="S430" s="7">
        <v>100</v>
      </c>
      <c r="T430" s="5"/>
      <c r="U430" s="7">
        <f t="shared" si="16"/>
        <v>300</v>
      </c>
    </row>
    <row r="431" spans="1:21" x14ac:dyDescent="0.25">
      <c r="A431" s="5"/>
      <c r="B431" s="5"/>
      <c r="C431" s="5"/>
      <c r="D431" s="5"/>
      <c r="E431" s="5" t="s">
        <v>133</v>
      </c>
      <c r="F431" s="5"/>
      <c r="G431" s="6">
        <v>43157</v>
      </c>
      <c r="H431" s="5"/>
      <c r="I431" s="5"/>
      <c r="J431" s="5"/>
      <c r="K431" s="5" t="s">
        <v>393</v>
      </c>
      <c r="L431" s="5"/>
      <c r="M431" s="5" t="s">
        <v>516</v>
      </c>
      <c r="N431" s="5"/>
      <c r="O431" s="14"/>
      <c r="P431" s="5"/>
      <c r="Q431" s="5" t="s">
        <v>550</v>
      </c>
      <c r="R431" s="5"/>
      <c r="S431" s="7">
        <v>100</v>
      </c>
      <c r="T431" s="5"/>
      <c r="U431" s="7">
        <f t="shared" si="16"/>
        <v>400</v>
      </c>
    </row>
    <row r="432" spans="1:21" x14ac:dyDescent="0.25">
      <c r="A432" s="5"/>
      <c r="B432" s="5"/>
      <c r="C432" s="5"/>
      <c r="D432" s="5"/>
      <c r="E432" s="5" t="s">
        <v>134</v>
      </c>
      <c r="F432" s="5"/>
      <c r="G432" s="6">
        <v>43185</v>
      </c>
      <c r="H432" s="5"/>
      <c r="I432" s="5" t="s">
        <v>311</v>
      </c>
      <c r="J432" s="5"/>
      <c r="K432" s="5" t="s">
        <v>394</v>
      </c>
      <c r="L432" s="5"/>
      <c r="M432" s="5" t="s">
        <v>516</v>
      </c>
      <c r="N432" s="5"/>
      <c r="O432" s="14"/>
      <c r="P432" s="5"/>
      <c r="Q432" s="5" t="s">
        <v>551</v>
      </c>
      <c r="R432" s="5"/>
      <c r="S432" s="7">
        <v>100</v>
      </c>
      <c r="T432" s="5"/>
      <c r="U432" s="7">
        <f t="shared" si="16"/>
        <v>500</v>
      </c>
    </row>
    <row r="433" spans="1:21" x14ac:dyDescent="0.25">
      <c r="A433" s="5"/>
      <c r="B433" s="5"/>
      <c r="C433" s="5"/>
      <c r="D433" s="5"/>
      <c r="E433" s="5" t="s">
        <v>134</v>
      </c>
      <c r="F433" s="5"/>
      <c r="G433" s="6">
        <v>43220</v>
      </c>
      <c r="H433" s="5"/>
      <c r="I433" s="5" t="s">
        <v>312</v>
      </c>
      <c r="J433" s="5"/>
      <c r="K433" s="5" t="s">
        <v>395</v>
      </c>
      <c r="L433" s="5"/>
      <c r="M433" s="5" t="s">
        <v>516</v>
      </c>
      <c r="N433" s="5"/>
      <c r="O433" s="14"/>
      <c r="P433" s="5"/>
      <c r="Q433" s="5" t="s">
        <v>551</v>
      </c>
      <c r="R433" s="5"/>
      <c r="S433" s="7">
        <v>100</v>
      </c>
      <c r="T433" s="5"/>
      <c r="U433" s="7">
        <f t="shared" si="16"/>
        <v>600</v>
      </c>
    </row>
    <row r="434" spans="1:21" x14ac:dyDescent="0.25">
      <c r="A434" s="5"/>
      <c r="B434" s="5"/>
      <c r="C434" s="5"/>
      <c r="D434" s="5"/>
      <c r="E434" s="5" t="s">
        <v>134</v>
      </c>
      <c r="F434" s="5"/>
      <c r="G434" s="6">
        <v>43255</v>
      </c>
      <c r="H434" s="5"/>
      <c r="I434" s="5" t="s">
        <v>313</v>
      </c>
      <c r="J434" s="5"/>
      <c r="K434" s="5" t="s">
        <v>346</v>
      </c>
      <c r="L434" s="5"/>
      <c r="M434" s="5" t="s">
        <v>516</v>
      </c>
      <c r="N434" s="5"/>
      <c r="O434" s="14"/>
      <c r="P434" s="5"/>
      <c r="Q434" s="5" t="s">
        <v>551</v>
      </c>
      <c r="R434" s="5"/>
      <c r="S434" s="7">
        <v>100</v>
      </c>
      <c r="T434" s="5"/>
      <c r="U434" s="7">
        <f t="shared" si="16"/>
        <v>700</v>
      </c>
    </row>
    <row r="435" spans="1:21" x14ac:dyDescent="0.25">
      <c r="A435" s="5"/>
      <c r="B435" s="5"/>
      <c r="C435" s="5"/>
      <c r="D435" s="5"/>
      <c r="E435" s="5" t="s">
        <v>134</v>
      </c>
      <c r="F435" s="5"/>
      <c r="G435" s="6">
        <v>43283</v>
      </c>
      <c r="H435" s="5"/>
      <c r="I435" s="5" t="s">
        <v>314</v>
      </c>
      <c r="J435" s="5"/>
      <c r="K435" s="5" t="s">
        <v>350</v>
      </c>
      <c r="L435" s="5"/>
      <c r="M435" s="5" t="s">
        <v>516</v>
      </c>
      <c r="N435" s="5"/>
      <c r="O435" s="14"/>
      <c r="P435" s="5"/>
      <c r="Q435" s="5" t="s">
        <v>551</v>
      </c>
      <c r="R435" s="5"/>
      <c r="S435" s="7">
        <v>100</v>
      </c>
      <c r="T435" s="5"/>
      <c r="U435" s="7">
        <f t="shared" si="16"/>
        <v>800</v>
      </c>
    </row>
    <row r="436" spans="1:21" x14ac:dyDescent="0.25">
      <c r="A436" s="5"/>
      <c r="B436" s="5"/>
      <c r="C436" s="5"/>
      <c r="D436" s="5"/>
      <c r="E436" s="5" t="s">
        <v>134</v>
      </c>
      <c r="F436" s="5"/>
      <c r="G436" s="6">
        <v>43312</v>
      </c>
      <c r="H436" s="5"/>
      <c r="I436" s="5" t="s">
        <v>315</v>
      </c>
      <c r="J436" s="5"/>
      <c r="K436" s="5" t="s">
        <v>348</v>
      </c>
      <c r="L436" s="5"/>
      <c r="M436" s="5" t="s">
        <v>516</v>
      </c>
      <c r="N436" s="5"/>
      <c r="O436" s="14"/>
      <c r="P436" s="5"/>
      <c r="Q436" s="5" t="s">
        <v>551</v>
      </c>
      <c r="R436" s="5"/>
      <c r="S436" s="7">
        <v>100</v>
      </c>
      <c r="T436" s="5"/>
      <c r="U436" s="7">
        <f t="shared" si="16"/>
        <v>900</v>
      </c>
    </row>
    <row r="437" spans="1:21" x14ac:dyDescent="0.25">
      <c r="A437" s="5"/>
      <c r="B437" s="5"/>
      <c r="C437" s="5"/>
      <c r="D437" s="5"/>
      <c r="E437" s="5" t="s">
        <v>134</v>
      </c>
      <c r="F437" s="5"/>
      <c r="G437" s="6">
        <v>43347</v>
      </c>
      <c r="H437" s="5"/>
      <c r="I437" s="5" t="s">
        <v>316</v>
      </c>
      <c r="J437" s="5"/>
      <c r="K437" s="5" t="s">
        <v>370</v>
      </c>
      <c r="L437" s="5"/>
      <c r="M437" s="5" t="s">
        <v>516</v>
      </c>
      <c r="N437" s="5"/>
      <c r="O437" s="14"/>
      <c r="P437" s="5"/>
      <c r="Q437" s="5" t="s">
        <v>551</v>
      </c>
      <c r="R437" s="5"/>
      <c r="S437" s="7">
        <v>100</v>
      </c>
      <c r="T437" s="5"/>
      <c r="U437" s="7">
        <f t="shared" si="16"/>
        <v>1000</v>
      </c>
    </row>
    <row r="438" spans="1:21" x14ac:dyDescent="0.25">
      <c r="A438" s="5"/>
      <c r="B438" s="5"/>
      <c r="C438" s="5"/>
      <c r="D438" s="5"/>
      <c r="E438" s="5" t="s">
        <v>134</v>
      </c>
      <c r="F438" s="5"/>
      <c r="G438" s="6">
        <v>43374</v>
      </c>
      <c r="H438" s="5"/>
      <c r="I438" s="5" t="s">
        <v>317</v>
      </c>
      <c r="J438" s="5"/>
      <c r="K438" s="5" t="s">
        <v>371</v>
      </c>
      <c r="L438" s="5"/>
      <c r="M438" s="5" t="s">
        <v>516</v>
      </c>
      <c r="N438" s="5"/>
      <c r="O438" s="14"/>
      <c r="P438" s="5"/>
      <c r="Q438" s="5" t="s">
        <v>551</v>
      </c>
      <c r="R438" s="5"/>
      <c r="S438" s="7">
        <v>100</v>
      </c>
      <c r="T438" s="5"/>
      <c r="U438" s="7">
        <f t="shared" si="16"/>
        <v>1100</v>
      </c>
    </row>
    <row r="439" spans="1:21" ht="15.75" thickBot="1" x14ac:dyDescent="0.3">
      <c r="A439" s="5"/>
      <c r="B439" s="5"/>
      <c r="C439" s="5"/>
      <c r="D439" s="5"/>
      <c r="E439" s="5" t="s">
        <v>134</v>
      </c>
      <c r="F439" s="5"/>
      <c r="G439" s="6">
        <v>43409</v>
      </c>
      <c r="H439" s="5"/>
      <c r="I439" s="5" t="s">
        <v>318</v>
      </c>
      <c r="J439" s="5"/>
      <c r="K439" s="5" t="s">
        <v>384</v>
      </c>
      <c r="L439" s="5"/>
      <c r="M439" s="5" t="s">
        <v>516</v>
      </c>
      <c r="N439" s="5"/>
      <c r="O439" s="14"/>
      <c r="P439" s="5"/>
      <c r="Q439" s="5" t="s">
        <v>551</v>
      </c>
      <c r="R439" s="5"/>
      <c r="S439" s="8">
        <v>100</v>
      </c>
      <c r="T439" s="5"/>
      <c r="U439" s="8">
        <f t="shared" si="16"/>
        <v>1200</v>
      </c>
    </row>
    <row r="440" spans="1:21" x14ac:dyDescent="0.25">
      <c r="A440" s="5"/>
      <c r="B440" s="5" t="s">
        <v>127</v>
      </c>
      <c r="C440" s="5"/>
      <c r="D440" s="5"/>
      <c r="E440" s="5"/>
      <c r="F440" s="5"/>
      <c r="G440" s="6"/>
      <c r="H440" s="5"/>
      <c r="I440" s="5"/>
      <c r="J440" s="5"/>
      <c r="K440" s="5"/>
      <c r="L440" s="5"/>
      <c r="M440" s="5"/>
      <c r="N440" s="5"/>
      <c r="O440" s="15"/>
      <c r="P440" s="5"/>
      <c r="Q440" s="5"/>
      <c r="R440" s="5"/>
      <c r="S440" s="7">
        <f>ROUND(SUM(S427:S439),5)</f>
        <v>1200</v>
      </c>
      <c r="T440" s="5"/>
      <c r="U440" s="7">
        <f>U439</f>
        <v>1200</v>
      </c>
    </row>
    <row r="441" spans="1:21" x14ac:dyDescent="0.25">
      <c r="A441" s="2"/>
      <c r="B441" s="2" t="s">
        <v>128</v>
      </c>
      <c r="C441" s="2"/>
      <c r="D441" s="2"/>
      <c r="E441" s="2"/>
      <c r="F441" s="2"/>
      <c r="G441" s="3"/>
      <c r="H441" s="2"/>
      <c r="I441" s="2"/>
      <c r="J441" s="2"/>
      <c r="K441" s="2"/>
      <c r="L441" s="2"/>
      <c r="M441" s="2"/>
      <c r="N441" s="2"/>
      <c r="O441" s="13"/>
      <c r="P441" s="2"/>
      <c r="Q441" s="2"/>
      <c r="R441" s="2"/>
      <c r="S441" s="4"/>
      <c r="T441" s="2"/>
      <c r="U441" s="4"/>
    </row>
    <row r="442" spans="1:21" ht="15.75" thickBot="1" x14ac:dyDescent="0.3">
      <c r="A442" s="1"/>
      <c r="B442" s="1"/>
      <c r="C442" s="5"/>
      <c r="D442" s="5"/>
      <c r="E442" s="5" t="s">
        <v>133</v>
      </c>
      <c r="F442" s="5"/>
      <c r="G442" s="6">
        <v>43136</v>
      </c>
      <c r="H442" s="5"/>
      <c r="I442" s="5"/>
      <c r="J442" s="5"/>
      <c r="K442" s="5" t="s">
        <v>472</v>
      </c>
      <c r="L442" s="5"/>
      <c r="M442" s="5" t="s">
        <v>539</v>
      </c>
      <c r="N442" s="5"/>
      <c r="O442" s="14"/>
      <c r="P442" s="5"/>
      <c r="Q442" s="5" t="s">
        <v>550</v>
      </c>
      <c r="R442" s="5"/>
      <c r="S442" s="8">
        <v>39</v>
      </c>
      <c r="T442" s="5"/>
      <c r="U442" s="8">
        <f>ROUND(U441+S442,5)</f>
        <v>39</v>
      </c>
    </row>
    <row r="443" spans="1:21" x14ac:dyDescent="0.25">
      <c r="A443" s="5"/>
      <c r="B443" s="5" t="s">
        <v>129</v>
      </c>
      <c r="C443" s="5"/>
      <c r="D443" s="5"/>
      <c r="E443" s="5"/>
      <c r="F443" s="5"/>
      <c r="G443" s="6"/>
      <c r="H443" s="5"/>
      <c r="I443" s="5"/>
      <c r="J443" s="5"/>
      <c r="K443" s="5"/>
      <c r="L443" s="5"/>
      <c r="M443" s="5"/>
      <c r="N443" s="5"/>
      <c r="O443" s="15"/>
      <c r="P443" s="5"/>
      <c r="Q443" s="5"/>
      <c r="R443" s="5"/>
      <c r="S443" s="7">
        <f>ROUND(SUM(S441:S442),5)</f>
        <v>39</v>
      </c>
      <c r="T443" s="5"/>
      <c r="U443" s="7">
        <f>U442</f>
        <v>39</v>
      </c>
    </row>
    <row r="444" spans="1:21" x14ac:dyDescent="0.25">
      <c r="A444" s="2"/>
      <c r="B444" s="2" t="s">
        <v>130</v>
      </c>
      <c r="C444" s="2"/>
      <c r="D444" s="2"/>
      <c r="E444" s="2"/>
      <c r="F444" s="2"/>
      <c r="G444" s="3"/>
      <c r="H444" s="2"/>
      <c r="I444" s="2"/>
      <c r="J444" s="2"/>
      <c r="K444" s="2"/>
      <c r="L444" s="2"/>
      <c r="M444" s="2"/>
      <c r="N444" s="2"/>
      <c r="O444" s="13"/>
      <c r="P444" s="2"/>
      <c r="Q444" s="2"/>
      <c r="R444" s="2"/>
      <c r="S444" s="4"/>
      <c r="T444" s="2"/>
      <c r="U444" s="4"/>
    </row>
    <row r="445" spans="1:21" x14ac:dyDescent="0.25">
      <c r="A445" s="5"/>
      <c r="B445" s="5"/>
      <c r="C445" s="5"/>
      <c r="D445" s="5"/>
      <c r="E445" s="5" t="s">
        <v>133</v>
      </c>
      <c r="F445" s="5"/>
      <c r="G445" s="6">
        <v>43045</v>
      </c>
      <c r="H445" s="5"/>
      <c r="I445" s="5"/>
      <c r="J445" s="5"/>
      <c r="K445" s="5" t="s">
        <v>473</v>
      </c>
      <c r="L445" s="5"/>
      <c r="M445" s="5" t="s">
        <v>540</v>
      </c>
      <c r="N445" s="5"/>
      <c r="O445" s="14"/>
      <c r="P445" s="5"/>
      <c r="Q445" s="5" t="s">
        <v>550</v>
      </c>
      <c r="R445" s="5"/>
      <c r="S445" s="7">
        <v>349.67</v>
      </c>
      <c r="T445" s="5"/>
      <c r="U445" s="7">
        <f>ROUND(U444+S445,5)</f>
        <v>349.67</v>
      </c>
    </row>
    <row r="446" spans="1:21" x14ac:dyDescent="0.25">
      <c r="A446" s="5"/>
      <c r="B446" s="5"/>
      <c r="C446" s="5"/>
      <c r="D446" s="5"/>
      <c r="E446" s="5" t="s">
        <v>134</v>
      </c>
      <c r="F446" s="5"/>
      <c r="G446" s="6">
        <v>43229</v>
      </c>
      <c r="H446" s="5"/>
      <c r="I446" s="5" t="s">
        <v>319</v>
      </c>
      <c r="J446" s="5"/>
      <c r="K446" s="5" t="s">
        <v>474</v>
      </c>
      <c r="L446" s="5"/>
      <c r="M446" s="5" t="s">
        <v>540</v>
      </c>
      <c r="N446" s="5"/>
      <c r="O446" s="14"/>
      <c r="P446" s="5"/>
      <c r="Q446" s="5" t="s">
        <v>551</v>
      </c>
      <c r="R446" s="5"/>
      <c r="S446" s="7">
        <v>113.98</v>
      </c>
      <c r="T446" s="5"/>
      <c r="U446" s="7">
        <f>ROUND(U445+S446,5)</f>
        <v>463.65</v>
      </c>
    </row>
    <row r="447" spans="1:21" x14ac:dyDescent="0.25">
      <c r="A447" s="5"/>
      <c r="B447" s="5"/>
      <c r="C447" s="5"/>
      <c r="D447" s="5"/>
      <c r="E447" s="5" t="s">
        <v>134</v>
      </c>
      <c r="F447" s="5"/>
      <c r="G447" s="6">
        <v>43229</v>
      </c>
      <c r="H447" s="5"/>
      <c r="I447" s="5" t="s">
        <v>319</v>
      </c>
      <c r="J447" s="5"/>
      <c r="K447" s="5" t="s">
        <v>475</v>
      </c>
      <c r="L447" s="5"/>
      <c r="M447" s="5" t="s">
        <v>540</v>
      </c>
      <c r="N447" s="5"/>
      <c r="O447" s="14"/>
      <c r="P447" s="5"/>
      <c r="Q447" s="5" t="s">
        <v>551</v>
      </c>
      <c r="R447" s="5"/>
      <c r="S447" s="7">
        <v>131.62</v>
      </c>
      <c r="T447" s="5"/>
      <c r="U447" s="7">
        <f>ROUND(U446+S447,5)</f>
        <v>595.27</v>
      </c>
    </row>
    <row r="448" spans="1:21" x14ac:dyDescent="0.25">
      <c r="A448" s="5"/>
      <c r="B448" s="5"/>
      <c r="C448" s="5"/>
      <c r="D448" s="5"/>
      <c r="E448" s="5" t="s">
        <v>134</v>
      </c>
      <c r="F448" s="5"/>
      <c r="G448" s="6">
        <v>43318</v>
      </c>
      <c r="H448" s="5"/>
      <c r="I448" s="5" t="s">
        <v>320</v>
      </c>
      <c r="J448" s="5"/>
      <c r="K448" s="5" t="s">
        <v>476</v>
      </c>
      <c r="L448" s="5"/>
      <c r="M448" s="5" t="s">
        <v>523</v>
      </c>
      <c r="N448" s="5"/>
      <c r="O448" s="14"/>
      <c r="P448" s="5"/>
      <c r="Q448" s="5" t="s">
        <v>551</v>
      </c>
      <c r="R448" s="5"/>
      <c r="S448" s="7">
        <v>346.98</v>
      </c>
      <c r="T448" s="5"/>
      <c r="U448" s="7">
        <f>ROUND(U447+S448,5)</f>
        <v>942.25</v>
      </c>
    </row>
    <row r="449" spans="1:21" ht="15.75" thickBot="1" x14ac:dyDescent="0.3">
      <c r="A449" s="5"/>
      <c r="B449" s="5"/>
      <c r="C449" s="5"/>
      <c r="D449" s="5"/>
      <c r="E449" s="5" t="s">
        <v>134</v>
      </c>
      <c r="F449" s="5"/>
      <c r="G449" s="6">
        <v>43347</v>
      </c>
      <c r="H449" s="5"/>
      <c r="I449" s="5" t="s">
        <v>321</v>
      </c>
      <c r="J449" s="5"/>
      <c r="K449" s="5" t="s">
        <v>477</v>
      </c>
      <c r="L449" s="5"/>
      <c r="M449" s="5" t="s">
        <v>541</v>
      </c>
      <c r="N449" s="5"/>
      <c r="O449" s="14"/>
      <c r="P449" s="5"/>
      <c r="Q449" s="5" t="s">
        <v>551</v>
      </c>
      <c r="R449" s="5"/>
      <c r="S449" s="8">
        <v>96.12</v>
      </c>
      <c r="T449" s="5"/>
      <c r="U449" s="8">
        <f>ROUND(U448+S449,5)</f>
        <v>1038.3699999999999</v>
      </c>
    </row>
    <row r="450" spans="1:21" x14ac:dyDescent="0.25">
      <c r="A450" s="5"/>
      <c r="B450" s="5" t="s">
        <v>131</v>
      </c>
      <c r="C450" s="5"/>
      <c r="D450" s="5"/>
      <c r="E450" s="5"/>
      <c r="F450" s="5"/>
      <c r="G450" s="6"/>
      <c r="H450" s="5"/>
      <c r="I450" s="5"/>
      <c r="J450" s="5"/>
      <c r="K450" s="5"/>
      <c r="L450" s="5"/>
      <c r="M450" s="5"/>
      <c r="N450" s="5"/>
      <c r="O450" s="15"/>
      <c r="P450" s="5"/>
      <c r="Q450" s="5"/>
      <c r="R450" s="5"/>
      <c r="S450" s="7">
        <f>ROUND(SUM(S444:S449),5)</f>
        <v>1038.3699999999999</v>
      </c>
      <c r="T450" s="5"/>
      <c r="U450" s="7">
        <f>U449</f>
        <v>1038.3699999999999</v>
      </c>
    </row>
    <row r="451" spans="1:21" x14ac:dyDescent="0.25">
      <c r="A451" s="2"/>
      <c r="B451" s="2" t="s">
        <v>132</v>
      </c>
      <c r="C451" s="2"/>
      <c r="D451" s="2"/>
      <c r="E451" s="2"/>
      <c r="F451" s="2"/>
      <c r="G451" s="3"/>
      <c r="H451" s="2"/>
      <c r="I451" s="2"/>
      <c r="J451" s="2"/>
      <c r="K451" s="2"/>
      <c r="L451" s="2"/>
      <c r="M451" s="2"/>
      <c r="N451" s="2"/>
      <c r="O451" s="13"/>
      <c r="P451" s="2"/>
      <c r="Q451" s="2"/>
      <c r="R451" s="2"/>
      <c r="S451" s="4"/>
      <c r="T451" s="2"/>
      <c r="U451" s="4"/>
    </row>
    <row r="452" spans="1:21" x14ac:dyDescent="0.25">
      <c r="A452" s="5"/>
      <c r="B452" s="5"/>
      <c r="C452" s="5"/>
      <c r="D452" s="5"/>
      <c r="E452" s="5" t="s">
        <v>133</v>
      </c>
      <c r="F452" s="5"/>
      <c r="G452" s="6">
        <v>43053</v>
      </c>
      <c r="H452" s="5"/>
      <c r="I452" s="5"/>
      <c r="J452" s="5"/>
      <c r="K452" s="5"/>
      <c r="L452" s="5"/>
      <c r="M452" s="5" t="s">
        <v>542</v>
      </c>
      <c r="N452" s="5"/>
      <c r="O452" s="14"/>
      <c r="P452" s="5"/>
      <c r="Q452" s="5" t="s">
        <v>550</v>
      </c>
      <c r="R452" s="5"/>
      <c r="S452" s="7">
        <v>118.68</v>
      </c>
      <c r="T452" s="5"/>
      <c r="U452" s="7">
        <f t="shared" ref="U452:U483" si="17">ROUND(U451+S452,5)</f>
        <v>118.68</v>
      </c>
    </row>
    <row r="453" spans="1:21" x14ac:dyDescent="0.25">
      <c r="A453" s="5"/>
      <c r="B453" s="5"/>
      <c r="C453" s="5"/>
      <c r="D453" s="5"/>
      <c r="E453" s="5" t="s">
        <v>133</v>
      </c>
      <c r="F453" s="5"/>
      <c r="G453" s="6">
        <v>43053</v>
      </c>
      <c r="H453" s="5"/>
      <c r="I453" s="5"/>
      <c r="J453" s="5"/>
      <c r="K453" s="5"/>
      <c r="L453" s="5"/>
      <c r="M453" s="5" t="s">
        <v>543</v>
      </c>
      <c r="N453" s="5"/>
      <c r="O453" s="14"/>
      <c r="P453" s="5"/>
      <c r="Q453" s="5" t="s">
        <v>550</v>
      </c>
      <c r="R453" s="5"/>
      <c r="S453" s="7">
        <v>38.409999999999997</v>
      </c>
      <c r="T453" s="5"/>
      <c r="U453" s="7">
        <f t="shared" si="17"/>
        <v>157.09</v>
      </c>
    </row>
    <row r="454" spans="1:21" x14ac:dyDescent="0.25">
      <c r="A454" s="5"/>
      <c r="B454" s="5"/>
      <c r="C454" s="5"/>
      <c r="D454" s="5"/>
      <c r="E454" s="5" t="s">
        <v>133</v>
      </c>
      <c r="F454" s="5"/>
      <c r="G454" s="6">
        <v>43053</v>
      </c>
      <c r="H454" s="5"/>
      <c r="I454" s="5"/>
      <c r="J454" s="5"/>
      <c r="K454" s="5"/>
      <c r="L454" s="5"/>
      <c r="M454" s="5" t="s">
        <v>544</v>
      </c>
      <c r="N454" s="5"/>
      <c r="O454" s="14"/>
      <c r="P454" s="5"/>
      <c r="Q454" s="5" t="s">
        <v>550</v>
      </c>
      <c r="R454" s="5"/>
      <c r="S454" s="7">
        <v>33.700000000000003</v>
      </c>
      <c r="T454" s="5"/>
      <c r="U454" s="7">
        <f t="shared" si="17"/>
        <v>190.79</v>
      </c>
    </row>
    <row r="455" spans="1:21" x14ac:dyDescent="0.25">
      <c r="A455" s="5"/>
      <c r="B455" s="5"/>
      <c r="C455" s="5"/>
      <c r="D455" s="5"/>
      <c r="E455" s="5" t="s">
        <v>133</v>
      </c>
      <c r="F455" s="5"/>
      <c r="G455" s="6">
        <v>43053</v>
      </c>
      <c r="H455" s="5"/>
      <c r="I455" s="5"/>
      <c r="J455" s="5"/>
      <c r="K455" s="5"/>
      <c r="L455" s="5"/>
      <c r="M455" s="5" t="s">
        <v>545</v>
      </c>
      <c r="N455" s="5"/>
      <c r="O455" s="14"/>
      <c r="P455" s="5"/>
      <c r="Q455" s="5" t="s">
        <v>550</v>
      </c>
      <c r="R455" s="5"/>
      <c r="S455" s="7">
        <v>128.61000000000001</v>
      </c>
      <c r="T455" s="5"/>
      <c r="U455" s="7">
        <f t="shared" si="17"/>
        <v>319.39999999999998</v>
      </c>
    </row>
    <row r="456" spans="1:21" x14ac:dyDescent="0.25">
      <c r="A456" s="5"/>
      <c r="B456" s="5"/>
      <c r="C456" s="5"/>
      <c r="D456" s="5"/>
      <c r="E456" s="5" t="s">
        <v>133</v>
      </c>
      <c r="F456" s="5"/>
      <c r="G456" s="6">
        <v>43053</v>
      </c>
      <c r="H456" s="5"/>
      <c r="I456" s="5"/>
      <c r="J456" s="5"/>
      <c r="K456" s="5"/>
      <c r="L456" s="5"/>
      <c r="M456" s="5" t="s">
        <v>546</v>
      </c>
      <c r="N456" s="5"/>
      <c r="O456" s="14"/>
      <c r="P456" s="5"/>
      <c r="Q456" s="5" t="s">
        <v>550</v>
      </c>
      <c r="R456" s="5"/>
      <c r="S456" s="7">
        <v>27.31</v>
      </c>
      <c r="T456" s="5"/>
      <c r="U456" s="7">
        <f t="shared" si="17"/>
        <v>346.71</v>
      </c>
    </row>
    <row r="457" spans="1:21" x14ac:dyDescent="0.25">
      <c r="A457" s="5"/>
      <c r="B457" s="5"/>
      <c r="C457" s="5"/>
      <c r="D457" s="5"/>
      <c r="E457" s="5" t="s">
        <v>133</v>
      </c>
      <c r="F457" s="5"/>
      <c r="G457" s="6">
        <v>43053</v>
      </c>
      <c r="H457" s="5"/>
      <c r="I457" s="5"/>
      <c r="J457" s="5"/>
      <c r="K457" s="5"/>
      <c r="L457" s="5"/>
      <c r="M457" s="5" t="s">
        <v>547</v>
      </c>
      <c r="N457" s="5"/>
      <c r="O457" s="14"/>
      <c r="P457" s="5"/>
      <c r="Q457" s="5" t="s">
        <v>550</v>
      </c>
      <c r="R457" s="5"/>
      <c r="S457" s="7">
        <v>108.41</v>
      </c>
      <c r="T457" s="5"/>
      <c r="U457" s="7">
        <f t="shared" si="17"/>
        <v>455.12</v>
      </c>
    </row>
    <row r="458" spans="1:21" x14ac:dyDescent="0.25">
      <c r="A458" s="5"/>
      <c r="B458" s="5"/>
      <c r="C458" s="5"/>
      <c r="D458" s="5"/>
      <c r="E458" s="5" t="s">
        <v>133</v>
      </c>
      <c r="F458" s="5"/>
      <c r="G458" s="6">
        <v>43053</v>
      </c>
      <c r="H458" s="5"/>
      <c r="I458" s="5"/>
      <c r="J458" s="5"/>
      <c r="K458" s="5"/>
      <c r="L458" s="5"/>
      <c r="M458" s="5" t="s">
        <v>548</v>
      </c>
      <c r="N458" s="5"/>
      <c r="O458" s="14"/>
      <c r="P458" s="5"/>
      <c r="Q458" s="5" t="s">
        <v>550</v>
      </c>
      <c r="R458" s="5"/>
      <c r="S458" s="7">
        <v>40.47</v>
      </c>
      <c r="T458" s="5"/>
      <c r="U458" s="7">
        <f t="shared" si="17"/>
        <v>495.59</v>
      </c>
    </row>
    <row r="459" spans="1:21" x14ac:dyDescent="0.25">
      <c r="A459" s="5"/>
      <c r="B459" s="5"/>
      <c r="C459" s="5"/>
      <c r="D459" s="5"/>
      <c r="E459" s="5" t="s">
        <v>133</v>
      </c>
      <c r="F459" s="5"/>
      <c r="G459" s="6">
        <v>43087</v>
      </c>
      <c r="H459" s="5"/>
      <c r="I459" s="5"/>
      <c r="J459" s="5"/>
      <c r="K459" s="5"/>
      <c r="L459" s="5"/>
      <c r="M459" s="5" t="s">
        <v>544</v>
      </c>
      <c r="N459" s="5"/>
      <c r="O459" s="14"/>
      <c r="P459" s="5"/>
      <c r="Q459" s="5" t="s">
        <v>550</v>
      </c>
      <c r="R459" s="5"/>
      <c r="S459" s="7">
        <v>39.159999999999997</v>
      </c>
      <c r="T459" s="5"/>
      <c r="U459" s="7">
        <f t="shared" si="17"/>
        <v>534.75</v>
      </c>
    </row>
    <row r="460" spans="1:21" x14ac:dyDescent="0.25">
      <c r="A460" s="5"/>
      <c r="B460" s="5"/>
      <c r="C460" s="5"/>
      <c r="D460" s="5"/>
      <c r="E460" s="5" t="s">
        <v>133</v>
      </c>
      <c r="F460" s="5"/>
      <c r="G460" s="6">
        <v>43087</v>
      </c>
      <c r="H460" s="5"/>
      <c r="I460" s="5"/>
      <c r="J460" s="5"/>
      <c r="K460" s="5"/>
      <c r="L460" s="5"/>
      <c r="M460" s="5" t="s">
        <v>548</v>
      </c>
      <c r="N460" s="5"/>
      <c r="O460" s="14"/>
      <c r="P460" s="5"/>
      <c r="Q460" s="5" t="s">
        <v>550</v>
      </c>
      <c r="R460" s="5"/>
      <c r="S460" s="7">
        <v>36.950000000000003</v>
      </c>
      <c r="T460" s="5"/>
      <c r="U460" s="7">
        <f t="shared" si="17"/>
        <v>571.70000000000005</v>
      </c>
    </row>
    <row r="461" spans="1:21" x14ac:dyDescent="0.25">
      <c r="A461" s="5"/>
      <c r="B461" s="5"/>
      <c r="C461" s="5"/>
      <c r="D461" s="5"/>
      <c r="E461" s="5" t="s">
        <v>133</v>
      </c>
      <c r="F461" s="5"/>
      <c r="G461" s="6">
        <v>43087</v>
      </c>
      <c r="H461" s="5"/>
      <c r="I461" s="5"/>
      <c r="J461" s="5"/>
      <c r="K461" s="5"/>
      <c r="L461" s="5"/>
      <c r="M461" s="5" t="s">
        <v>547</v>
      </c>
      <c r="N461" s="5"/>
      <c r="O461" s="14"/>
      <c r="P461" s="5"/>
      <c r="Q461" s="5" t="s">
        <v>550</v>
      </c>
      <c r="R461" s="5"/>
      <c r="S461" s="7">
        <v>120.39</v>
      </c>
      <c r="T461" s="5"/>
      <c r="U461" s="7">
        <f t="shared" si="17"/>
        <v>692.09</v>
      </c>
    </row>
    <row r="462" spans="1:21" x14ac:dyDescent="0.25">
      <c r="A462" s="5"/>
      <c r="B462" s="5"/>
      <c r="C462" s="5"/>
      <c r="D462" s="5"/>
      <c r="E462" s="5" t="s">
        <v>133</v>
      </c>
      <c r="F462" s="5"/>
      <c r="G462" s="6">
        <v>43087</v>
      </c>
      <c r="H462" s="5"/>
      <c r="I462" s="5"/>
      <c r="J462" s="5"/>
      <c r="K462" s="5"/>
      <c r="L462" s="5"/>
      <c r="M462" s="5" t="s">
        <v>546</v>
      </c>
      <c r="N462" s="5"/>
      <c r="O462" s="14"/>
      <c r="P462" s="5"/>
      <c r="Q462" s="5" t="s">
        <v>550</v>
      </c>
      <c r="R462" s="5"/>
      <c r="S462" s="7">
        <v>27.31</v>
      </c>
      <c r="T462" s="5"/>
      <c r="U462" s="7">
        <f t="shared" si="17"/>
        <v>719.4</v>
      </c>
    </row>
    <row r="463" spans="1:21" x14ac:dyDescent="0.25">
      <c r="A463" s="5"/>
      <c r="B463" s="5"/>
      <c r="C463" s="5"/>
      <c r="D463" s="5"/>
      <c r="E463" s="5" t="s">
        <v>133</v>
      </c>
      <c r="F463" s="5"/>
      <c r="G463" s="6">
        <v>43087</v>
      </c>
      <c r="H463" s="5"/>
      <c r="I463" s="5"/>
      <c r="J463" s="5"/>
      <c r="K463" s="5"/>
      <c r="L463" s="5"/>
      <c r="M463" s="5" t="s">
        <v>545</v>
      </c>
      <c r="N463" s="5"/>
      <c r="O463" s="14"/>
      <c r="P463" s="5"/>
      <c r="Q463" s="5" t="s">
        <v>550</v>
      </c>
      <c r="R463" s="5"/>
      <c r="S463" s="7">
        <v>95.97</v>
      </c>
      <c r="T463" s="5"/>
      <c r="U463" s="7">
        <f t="shared" si="17"/>
        <v>815.37</v>
      </c>
    </row>
    <row r="464" spans="1:21" x14ac:dyDescent="0.25">
      <c r="A464" s="5"/>
      <c r="B464" s="5"/>
      <c r="C464" s="5"/>
      <c r="D464" s="5"/>
      <c r="E464" s="5" t="s">
        <v>133</v>
      </c>
      <c r="F464" s="5"/>
      <c r="G464" s="6">
        <v>43087</v>
      </c>
      <c r="H464" s="5"/>
      <c r="I464" s="5"/>
      <c r="J464" s="5"/>
      <c r="K464" s="5"/>
      <c r="L464" s="5"/>
      <c r="M464" s="5" t="s">
        <v>542</v>
      </c>
      <c r="N464" s="5"/>
      <c r="O464" s="14"/>
      <c r="P464" s="5"/>
      <c r="Q464" s="5" t="s">
        <v>550</v>
      </c>
      <c r="R464" s="5"/>
      <c r="S464" s="7">
        <v>75.989999999999995</v>
      </c>
      <c r="T464" s="5"/>
      <c r="U464" s="7">
        <f t="shared" si="17"/>
        <v>891.36</v>
      </c>
    </row>
    <row r="465" spans="1:21" x14ac:dyDescent="0.25">
      <c r="A465" s="5"/>
      <c r="B465" s="5"/>
      <c r="C465" s="5"/>
      <c r="D465" s="5"/>
      <c r="E465" s="5" t="s">
        <v>133</v>
      </c>
      <c r="F465" s="5"/>
      <c r="G465" s="6">
        <v>43087</v>
      </c>
      <c r="H465" s="5"/>
      <c r="I465" s="5"/>
      <c r="J465" s="5"/>
      <c r="K465" s="5"/>
      <c r="L465" s="5"/>
      <c r="M465" s="5" t="s">
        <v>543</v>
      </c>
      <c r="N465" s="5"/>
      <c r="O465" s="14"/>
      <c r="P465" s="5"/>
      <c r="Q465" s="5" t="s">
        <v>550</v>
      </c>
      <c r="R465" s="5"/>
      <c r="S465" s="7">
        <v>41.06</v>
      </c>
      <c r="T465" s="5"/>
      <c r="U465" s="7">
        <f t="shared" si="17"/>
        <v>932.42</v>
      </c>
    </row>
    <row r="466" spans="1:21" x14ac:dyDescent="0.25">
      <c r="A466" s="5"/>
      <c r="B466" s="5"/>
      <c r="C466" s="5"/>
      <c r="D466" s="5"/>
      <c r="E466" s="5" t="s">
        <v>135</v>
      </c>
      <c r="F466" s="5"/>
      <c r="G466" s="6">
        <v>43116</v>
      </c>
      <c r="H466" s="5"/>
      <c r="I466" s="5" t="s">
        <v>322</v>
      </c>
      <c r="J466" s="5"/>
      <c r="K466" s="5" t="s">
        <v>135</v>
      </c>
      <c r="L466" s="5"/>
      <c r="M466" s="5" t="s">
        <v>490</v>
      </c>
      <c r="N466" s="5"/>
      <c r="O466" s="14"/>
      <c r="P466" s="5"/>
      <c r="Q466" s="5" t="s">
        <v>551</v>
      </c>
      <c r="R466" s="5"/>
      <c r="S466" s="7">
        <v>-10886.06</v>
      </c>
      <c r="T466" s="5"/>
      <c r="U466" s="7">
        <f t="shared" si="17"/>
        <v>-9953.64</v>
      </c>
    </row>
    <row r="467" spans="1:21" x14ac:dyDescent="0.25">
      <c r="A467" s="5"/>
      <c r="B467" s="5"/>
      <c r="C467" s="5"/>
      <c r="D467" s="5"/>
      <c r="E467" s="5" t="s">
        <v>133</v>
      </c>
      <c r="F467" s="5"/>
      <c r="G467" s="6">
        <v>43116</v>
      </c>
      <c r="H467" s="5"/>
      <c r="I467" s="5"/>
      <c r="J467" s="5"/>
      <c r="K467" s="5"/>
      <c r="L467" s="5"/>
      <c r="M467" s="5" t="s">
        <v>546</v>
      </c>
      <c r="N467" s="5"/>
      <c r="O467" s="14"/>
      <c r="P467" s="5"/>
      <c r="Q467" s="5" t="s">
        <v>550</v>
      </c>
      <c r="R467" s="5"/>
      <c r="S467" s="7">
        <v>27.31</v>
      </c>
      <c r="T467" s="5"/>
      <c r="U467" s="7">
        <f t="shared" si="17"/>
        <v>-9926.33</v>
      </c>
    </row>
    <row r="468" spans="1:21" x14ac:dyDescent="0.25">
      <c r="A468" s="5"/>
      <c r="B468" s="5"/>
      <c r="C468" s="5"/>
      <c r="D468" s="5"/>
      <c r="E468" s="5" t="s">
        <v>133</v>
      </c>
      <c r="F468" s="5"/>
      <c r="G468" s="6">
        <v>43116</v>
      </c>
      <c r="H468" s="5"/>
      <c r="I468" s="5"/>
      <c r="J468" s="5"/>
      <c r="K468" s="5"/>
      <c r="L468" s="5"/>
      <c r="M468" s="5" t="s">
        <v>543</v>
      </c>
      <c r="N468" s="5"/>
      <c r="O468" s="14"/>
      <c r="P468" s="5"/>
      <c r="Q468" s="5" t="s">
        <v>550</v>
      </c>
      <c r="R468" s="5"/>
      <c r="S468" s="7">
        <v>42.17</v>
      </c>
      <c r="T468" s="5"/>
      <c r="U468" s="7">
        <f t="shared" si="17"/>
        <v>-9884.16</v>
      </c>
    </row>
    <row r="469" spans="1:21" x14ac:dyDescent="0.25">
      <c r="A469" s="5"/>
      <c r="B469" s="5"/>
      <c r="C469" s="5"/>
      <c r="D469" s="5"/>
      <c r="E469" s="5" t="s">
        <v>133</v>
      </c>
      <c r="F469" s="5"/>
      <c r="G469" s="6">
        <v>43116</v>
      </c>
      <c r="H469" s="5"/>
      <c r="I469" s="5"/>
      <c r="J469" s="5"/>
      <c r="K469" s="5"/>
      <c r="L469" s="5"/>
      <c r="M469" s="5" t="s">
        <v>542</v>
      </c>
      <c r="N469" s="5"/>
      <c r="O469" s="14"/>
      <c r="P469" s="5"/>
      <c r="Q469" s="5" t="s">
        <v>550</v>
      </c>
      <c r="R469" s="5"/>
      <c r="S469" s="7">
        <v>86.73</v>
      </c>
      <c r="T469" s="5"/>
      <c r="U469" s="7">
        <f t="shared" si="17"/>
        <v>-9797.43</v>
      </c>
    </row>
    <row r="470" spans="1:21" x14ac:dyDescent="0.25">
      <c r="A470" s="5"/>
      <c r="B470" s="5"/>
      <c r="C470" s="5"/>
      <c r="D470" s="5"/>
      <c r="E470" s="5" t="s">
        <v>133</v>
      </c>
      <c r="F470" s="5"/>
      <c r="G470" s="6">
        <v>43116</v>
      </c>
      <c r="H470" s="5"/>
      <c r="I470" s="5"/>
      <c r="J470" s="5"/>
      <c r="K470" s="5"/>
      <c r="L470" s="5"/>
      <c r="M470" s="5" t="s">
        <v>547</v>
      </c>
      <c r="N470" s="5"/>
      <c r="O470" s="14"/>
      <c r="P470" s="5"/>
      <c r="Q470" s="5" t="s">
        <v>550</v>
      </c>
      <c r="R470" s="5"/>
      <c r="S470" s="7">
        <v>218.04</v>
      </c>
      <c r="T470" s="5"/>
      <c r="U470" s="7">
        <f t="shared" si="17"/>
        <v>-9579.39</v>
      </c>
    </row>
    <row r="471" spans="1:21" x14ac:dyDescent="0.25">
      <c r="A471" s="5"/>
      <c r="B471" s="5"/>
      <c r="C471" s="5"/>
      <c r="D471" s="5"/>
      <c r="E471" s="5" t="s">
        <v>133</v>
      </c>
      <c r="F471" s="5"/>
      <c r="G471" s="6">
        <v>43116</v>
      </c>
      <c r="H471" s="5"/>
      <c r="I471" s="5"/>
      <c r="J471" s="5"/>
      <c r="K471" s="5"/>
      <c r="L471" s="5"/>
      <c r="M471" s="5" t="s">
        <v>548</v>
      </c>
      <c r="N471" s="5"/>
      <c r="O471" s="14"/>
      <c r="P471" s="5"/>
      <c r="Q471" s="5" t="s">
        <v>550</v>
      </c>
      <c r="R471" s="5"/>
      <c r="S471" s="7">
        <v>35.409999999999997</v>
      </c>
      <c r="T471" s="5"/>
      <c r="U471" s="7">
        <f t="shared" si="17"/>
        <v>-9543.98</v>
      </c>
    </row>
    <row r="472" spans="1:21" x14ac:dyDescent="0.25">
      <c r="A472" s="5"/>
      <c r="B472" s="5"/>
      <c r="C472" s="5"/>
      <c r="D472" s="5"/>
      <c r="E472" s="5" t="s">
        <v>133</v>
      </c>
      <c r="F472" s="5"/>
      <c r="G472" s="6">
        <v>43116</v>
      </c>
      <c r="H472" s="5"/>
      <c r="I472" s="5"/>
      <c r="J472" s="5"/>
      <c r="K472" s="5"/>
      <c r="L472" s="5"/>
      <c r="M472" s="5" t="s">
        <v>544</v>
      </c>
      <c r="N472" s="5"/>
      <c r="O472" s="14"/>
      <c r="P472" s="5"/>
      <c r="Q472" s="5" t="s">
        <v>550</v>
      </c>
      <c r="R472" s="5"/>
      <c r="S472" s="7">
        <v>27.53</v>
      </c>
      <c r="T472" s="5"/>
      <c r="U472" s="7">
        <f t="shared" si="17"/>
        <v>-9516.4500000000007</v>
      </c>
    </row>
    <row r="473" spans="1:21" x14ac:dyDescent="0.25">
      <c r="A473" s="5"/>
      <c r="B473" s="5"/>
      <c r="C473" s="5"/>
      <c r="D473" s="5"/>
      <c r="E473" s="5" t="s">
        <v>133</v>
      </c>
      <c r="F473" s="5"/>
      <c r="G473" s="6">
        <v>43116</v>
      </c>
      <c r="H473" s="5"/>
      <c r="I473" s="5"/>
      <c r="J473" s="5"/>
      <c r="K473" s="5"/>
      <c r="L473" s="5"/>
      <c r="M473" s="5" t="s">
        <v>545</v>
      </c>
      <c r="N473" s="5"/>
      <c r="O473" s="14"/>
      <c r="P473" s="5"/>
      <c r="Q473" s="5" t="s">
        <v>550</v>
      </c>
      <c r="R473" s="5"/>
      <c r="S473" s="7">
        <v>135.69</v>
      </c>
      <c r="T473" s="5"/>
      <c r="U473" s="7">
        <f t="shared" si="17"/>
        <v>-9380.76</v>
      </c>
    </row>
    <row r="474" spans="1:21" x14ac:dyDescent="0.25">
      <c r="A474" s="5"/>
      <c r="B474" s="5"/>
      <c r="C474" s="5"/>
      <c r="D474" s="5"/>
      <c r="E474" s="5" t="s">
        <v>133</v>
      </c>
      <c r="F474" s="5"/>
      <c r="G474" s="6">
        <v>43144</v>
      </c>
      <c r="H474" s="5"/>
      <c r="I474" s="5"/>
      <c r="J474" s="5"/>
      <c r="K474" s="5"/>
      <c r="L474" s="5"/>
      <c r="M474" s="5" t="s">
        <v>544</v>
      </c>
      <c r="N474" s="5"/>
      <c r="O474" s="14"/>
      <c r="P474" s="5"/>
      <c r="Q474" s="5" t="s">
        <v>550</v>
      </c>
      <c r="R474" s="5"/>
      <c r="S474" s="7">
        <v>27.31</v>
      </c>
      <c r="T474" s="5"/>
      <c r="U474" s="7">
        <f t="shared" si="17"/>
        <v>-9353.4500000000007</v>
      </c>
    </row>
    <row r="475" spans="1:21" x14ac:dyDescent="0.25">
      <c r="A475" s="5"/>
      <c r="B475" s="5"/>
      <c r="C475" s="5"/>
      <c r="D475" s="5"/>
      <c r="E475" s="5" t="s">
        <v>133</v>
      </c>
      <c r="F475" s="5"/>
      <c r="G475" s="6">
        <v>43144</v>
      </c>
      <c r="H475" s="5"/>
      <c r="I475" s="5"/>
      <c r="J475" s="5"/>
      <c r="K475" s="5"/>
      <c r="L475" s="5"/>
      <c r="M475" s="5" t="s">
        <v>543</v>
      </c>
      <c r="N475" s="5"/>
      <c r="O475" s="14"/>
      <c r="P475" s="5"/>
      <c r="Q475" s="5" t="s">
        <v>550</v>
      </c>
      <c r="R475" s="5"/>
      <c r="S475" s="7">
        <v>41.47</v>
      </c>
      <c r="T475" s="5"/>
      <c r="U475" s="7">
        <f t="shared" si="17"/>
        <v>-9311.98</v>
      </c>
    </row>
    <row r="476" spans="1:21" x14ac:dyDescent="0.25">
      <c r="A476" s="5"/>
      <c r="B476" s="5"/>
      <c r="C476" s="5"/>
      <c r="D476" s="5"/>
      <c r="E476" s="5" t="s">
        <v>133</v>
      </c>
      <c r="F476" s="5"/>
      <c r="G476" s="6">
        <v>43144</v>
      </c>
      <c r="H476" s="5"/>
      <c r="I476" s="5"/>
      <c r="J476" s="5"/>
      <c r="K476" s="5"/>
      <c r="L476" s="5"/>
      <c r="M476" s="5" t="s">
        <v>542</v>
      </c>
      <c r="N476" s="5"/>
      <c r="O476" s="14"/>
      <c r="P476" s="5"/>
      <c r="Q476" s="5" t="s">
        <v>550</v>
      </c>
      <c r="R476" s="5"/>
      <c r="S476" s="7">
        <v>90.42</v>
      </c>
      <c r="T476" s="5"/>
      <c r="U476" s="7">
        <f t="shared" si="17"/>
        <v>-9221.56</v>
      </c>
    </row>
    <row r="477" spans="1:21" x14ac:dyDescent="0.25">
      <c r="A477" s="5"/>
      <c r="B477" s="5"/>
      <c r="C477" s="5"/>
      <c r="D477" s="5"/>
      <c r="E477" s="5" t="s">
        <v>133</v>
      </c>
      <c r="F477" s="5"/>
      <c r="G477" s="6">
        <v>43144</v>
      </c>
      <c r="H477" s="5"/>
      <c r="I477" s="5"/>
      <c r="J477" s="5"/>
      <c r="K477" s="5"/>
      <c r="L477" s="5"/>
      <c r="M477" s="5" t="s">
        <v>545</v>
      </c>
      <c r="N477" s="5"/>
      <c r="O477" s="14"/>
      <c r="P477" s="5"/>
      <c r="Q477" s="5" t="s">
        <v>550</v>
      </c>
      <c r="R477" s="5"/>
      <c r="S477" s="7">
        <v>133.79</v>
      </c>
      <c r="T477" s="5"/>
      <c r="U477" s="7">
        <f t="shared" si="17"/>
        <v>-9087.77</v>
      </c>
    </row>
    <row r="478" spans="1:21" x14ac:dyDescent="0.25">
      <c r="A478" s="5"/>
      <c r="B478" s="5"/>
      <c r="C478" s="5"/>
      <c r="D478" s="5"/>
      <c r="E478" s="5" t="s">
        <v>133</v>
      </c>
      <c r="F478" s="5"/>
      <c r="G478" s="6">
        <v>43144</v>
      </c>
      <c r="H478" s="5"/>
      <c r="I478" s="5"/>
      <c r="J478" s="5"/>
      <c r="K478" s="5"/>
      <c r="L478" s="5"/>
      <c r="M478" s="5" t="s">
        <v>546</v>
      </c>
      <c r="N478" s="5"/>
      <c r="O478" s="14"/>
      <c r="P478" s="5"/>
      <c r="Q478" s="5" t="s">
        <v>550</v>
      </c>
      <c r="R478" s="5"/>
      <c r="S478" s="7">
        <v>27.31</v>
      </c>
      <c r="T478" s="5"/>
      <c r="U478" s="7">
        <f t="shared" si="17"/>
        <v>-9060.4599999999991</v>
      </c>
    </row>
    <row r="479" spans="1:21" x14ac:dyDescent="0.25">
      <c r="A479" s="5"/>
      <c r="B479" s="5"/>
      <c r="C479" s="5"/>
      <c r="D479" s="5"/>
      <c r="E479" s="5" t="s">
        <v>133</v>
      </c>
      <c r="F479" s="5"/>
      <c r="G479" s="6">
        <v>43144</v>
      </c>
      <c r="H479" s="5"/>
      <c r="I479" s="5"/>
      <c r="J479" s="5"/>
      <c r="K479" s="5"/>
      <c r="L479" s="5"/>
      <c r="M479" s="5" t="s">
        <v>547</v>
      </c>
      <c r="N479" s="5"/>
      <c r="O479" s="14"/>
      <c r="P479" s="5"/>
      <c r="Q479" s="5" t="s">
        <v>550</v>
      </c>
      <c r="R479" s="5"/>
      <c r="S479" s="7">
        <v>200.28</v>
      </c>
      <c r="T479" s="5"/>
      <c r="U479" s="7">
        <f t="shared" si="17"/>
        <v>-8860.18</v>
      </c>
    </row>
    <row r="480" spans="1:21" x14ac:dyDescent="0.25">
      <c r="A480" s="5"/>
      <c r="B480" s="5"/>
      <c r="C480" s="5"/>
      <c r="D480" s="5"/>
      <c r="E480" s="5" t="s">
        <v>133</v>
      </c>
      <c r="F480" s="5"/>
      <c r="G480" s="6">
        <v>43144</v>
      </c>
      <c r="H480" s="5"/>
      <c r="I480" s="5"/>
      <c r="J480" s="5"/>
      <c r="K480" s="5"/>
      <c r="L480" s="5"/>
      <c r="M480" s="5" t="s">
        <v>548</v>
      </c>
      <c r="N480" s="5"/>
      <c r="O480" s="14"/>
      <c r="P480" s="5"/>
      <c r="Q480" s="5" t="s">
        <v>550</v>
      </c>
      <c r="R480" s="5"/>
      <c r="S480" s="7">
        <v>34.56</v>
      </c>
      <c r="T480" s="5"/>
      <c r="U480" s="7">
        <f t="shared" si="17"/>
        <v>-8825.6200000000008</v>
      </c>
    </row>
    <row r="481" spans="1:21" x14ac:dyDescent="0.25">
      <c r="A481" s="5"/>
      <c r="B481" s="5"/>
      <c r="C481" s="5"/>
      <c r="D481" s="5"/>
      <c r="E481" s="5" t="s">
        <v>134</v>
      </c>
      <c r="F481" s="5"/>
      <c r="G481" s="6">
        <v>43172</v>
      </c>
      <c r="H481" s="5"/>
      <c r="I481" s="5" t="s">
        <v>323</v>
      </c>
      <c r="J481" s="5"/>
      <c r="K481" s="5"/>
      <c r="L481" s="5"/>
      <c r="M481" s="5" t="s">
        <v>542</v>
      </c>
      <c r="N481" s="5"/>
      <c r="O481" s="14"/>
      <c r="P481" s="5"/>
      <c r="Q481" s="5" t="s">
        <v>551</v>
      </c>
      <c r="R481" s="5"/>
      <c r="S481" s="7">
        <v>82.78</v>
      </c>
      <c r="T481" s="5"/>
      <c r="U481" s="7">
        <f t="shared" si="17"/>
        <v>-8742.84</v>
      </c>
    </row>
    <row r="482" spans="1:21" x14ac:dyDescent="0.25">
      <c r="A482" s="5"/>
      <c r="B482" s="5"/>
      <c r="C482" s="5"/>
      <c r="D482" s="5"/>
      <c r="E482" s="5" t="s">
        <v>134</v>
      </c>
      <c r="F482" s="5"/>
      <c r="G482" s="6">
        <v>43172</v>
      </c>
      <c r="H482" s="5"/>
      <c r="I482" s="5" t="s">
        <v>323</v>
      </c>
      <c r="J482" s="5"/>
      <c r="K482" s="5"/>
      <c r="L482" s="5"/>
      <c r="M482" s="5" t="s">
        <v>548</v>
      </c>
      <c r="N482" s="5"/>
      <c r="O482" s="14"/>
      <c r="P482" s="5"/>
      <c r="Q482" s="5" t="s">
        <v>551</v>
      </c>
      <c r="R482" s="5"/>
      <c r="S482" s="7">
        <v>35.1</v>
      </c>
      <c r="T482" s="5"/>
      <c r="U482" s="7">
        <f t="shared" si="17"/>
        <v>-8707.74</v>
      </c>
    </row>
    <row r="483" spans="1:21" x14ac:dyDescent="0.25">
      <c r="A483" s="5"/>
      <c r="B483" s="5"/>
      <c r="C483" s="5"/>
      <c r="D483" s="5"/>
      <c r="E483" s="5" t="s">
        <v>134</v>
      </c>
      <c r="F483" s="5"/>
      <c r="G483" s="6">
        <v>43172</v>
      </c>
      <c r="H483" s="5"/>
      <c r="I483" s="5" t="s">
        <v>323</v>
      </c>
      <c r="J483" s="5"/>
      <c r="K483" s="5"/>
      <c r="L483" s="5"/>
      <c r="M483" s="5" t="s">
        <v>547</v>
      </c>
      <c r="N483" s="5"/>
      <c r="O483" s="14"/>
      <c r="P483" s="5"/>
      <c r="Q483" s="5" t="s">
        <v>551</v>
      </c>
      <c r="R483" s="5"/>
      <c r="S483" s="7">
        <v>144.47999999999999</v>
      </c>
      <c r="T483" s="5"/>
      <c r="U483" s="7">
        <f t="shared" si="17"/>
        <v>-8563.26</v>
      </c>
    </row>
    <row r="484" spans="1:21" x14ac:dyDescent="0.25">
      <c r="A484" s="5"/>
      <c r="B484" s="5"/>
      <c r="C484" s="5"/>
      <c r="D484" s="5"/>
      <c r="E484" s="5" t="s">
        <v>134</v>
      </c>
      <c r="F484" s="5"/>
      <c r="G484" s="6">
        <v>43172</v>
      </c>
      <c r="H484" s="5"/>
      <c r="I484" s="5" t="s">
        <v>323</v>
      </c>
      <c r="J484" s="5"/>
      <c r="K484" s="5"/>
      <c r="L484" s="5"/>
      <c r="M484" s="5" t="s">
        <v>546</v>
      </c>
      <c r="N484" s="5"/>
      <c r="O484" s="14"/>
      <c r="P484" s="5"/>
      <c r="Q484" s="5" t="s">
        <v>551</v>
      </c>
      <c r="R484" s="5"/>
      <c r="S484" s="7">
        <v>27.31</v>
      </c>
      <c r="T484" s="5"/>
      <c r="U484" s="7">
        <f t="shared" ref="U484:U515" si="18">ROUND(U483+S484,5)</f>
        <v>-8535.9500000000007</v>
      </c>
    </row>
    <row r="485" spans="1:21" x14ac:dyDescent="0.25">
      <c r="A485" s="5"/>
      <c r="B485" s="5"/>
      <c r="C485" s="5"/>
      <c r="D485" s="5"/>
      <c r="E485" s="5" t="s">
        <v>134</v>
      </c>
      <c r="F485" s="5"/>
      <c r="G485" s="6">
        <v>43172</v>
      </c>
      <c r="H485" s="5"/>
      <c r="I485" s="5" t="s">
        <v>323</v>
      </c>
      <c r="J485" s="5"/>
      <c r="K485" s="5"/>
      <c r="L485" s="5"/>
      <c r="M485" s="5" t="s">
        <v>545</v>
      </c>
      <c r="N485" s="5"/>
      <c r="O485" s="14"/>
      <c r="P485" s="5"/>
      <c r="Q485" s="5" t="s">
        <v>551</v>
      </c>
      <c r="R485" s="5"/>
      <c r="S485" s="7">
        <v>120.54</v>
      </c>
      <c r="T485" s="5"/>
      <c r="U485" s="7">
        <f t="shared" si="18"/>
        <v>-8415.41</v>
      </c>
    </row>
    <row r="486" spans="1:21" x14ac:dyDescent="0.25">
      <c r="A486" s="5"/>
      <c r="B486" s="5"/>
      <c r="C486" s="5"/>
      <c r="D486" s="5"/>
      <c r="E486" s="5" t="s">
        <v>134</v>
      </c>
      <c r="F486" s="5"/>
      <c r="G486" s="6">
        <v>43172</v>
      </c>
      <c r="H486" s="5"/>
      <c r="I486" s="5" t="s">
        <v>323</v>
      </c>
      <c r="J486" s="5"/>
      <c r="K486" s="5"/>
      <c r="L486" s="5"/>
      <c r="M486" s="5" t="s">
        <v>543</v>
      </c>
      <c r="N486" s="5"/>
      <c r="O486" s="14"/>
      <c r="P486" s="5"/>
      <c r="Q486" s="5" t="s">
        <v>551</v>
      </c>
      <c r="R486" s="5"/>
      <c r="S486" s="7">
        <v>39.43</v>
      </c>
      <c r="T486" s="5"/>
      <c r="U486" s="7">
        <f t="shared" si="18"/>
        <v>-8375.98</v>
      </c>
    </row>
    <row r="487" spans="1:21" x14ac:dyDescent="0.25">
      <c r="A487" s="5"/>
      <c r="B487" s="5"/>
      <c r="C487" s="5"/>
      <c r="D487" s="5"/>
      <c r="E487" s="5" t="s">
        <v>134</v>
      </c>
      <c r="F487" s="5"/>
      <c r="G487" s="6">
        <v>43172</v>
      </c>
      <c r="H487" s="5"/>
      <c r="I487" s="5" t="s">
        <v>323</v>
      </c>
      <c r="J487" s="5"/>
      <c r="K487" s="5"/>
      <c r="L487" s="5"/>
      <c r="M487" s="5" t="s">
        <v>544</v>
      </c>
      <c r="N487" s="5"/>
      <c r="O487" s="14"/>
      <c r="P487" s="5"/>
      <c r="Q487" s="5" t="s">
        <v>551</v>
      </c>
      <c r="R487" s="5"/>
      <c r="S487" s="7">
        <v>27.31</v>
      </c>
      <c r="T487" s="5"/>
      <c r="U487" s="7">
        <f t="shared" si="18"/>
        <v>-8348.67</v>
      </c>
    </row>
    <row r="488" spans="1:21" x14ac:dyDescent="0.25">
      <c r="A488" s="5"/>
      <c r="B488" s="5"/>
      <c r="C488" s="5"/>
      <c r="D488" s="5"/>
      <c r="E488" s="5" t="s">
        <v>134</v>
      </c>
      <c r="F488" s="5"/>
      <c r="G488" s="6">
        <v>43207</v>
      </c>
      <c r="H488" s="5"/>
      <c r="I488" s="5" t="s">
        <v>324</v>
      </c>
      <c r="J488" s="5"/>
      <c r="K488" s="5"/>
      <c r="L488" s="5"/>
      <c r="M488" s="5" t="s">
        <v>544</v>
      </c>
      <c r="N488" s="5"/>
      <c r="O488" s="14"/>
      <c r="P488" s="5"/>
      <c r="Q488" s="5" t="s">
        <v>551</v>
      </c>
      <c r="R488" s="5"/>
      <c r="S488" s="7">
        <v>30.39</v>
      </c>
      <c r="T488" s="5"/>
      <c r="U488" s="7">
        <f t="shared" si="18"/>
        <v>-8318.2800000000007</v>
      </c>
    </row>
    <row r="489" spans="1:21" x14ac:dyDescent="0.25">
      <c r="A489" s="5"/>
      <c r="B489" s="5"/>
      <c r="C489" s="5"/>
      <c r="D489" s="5"/>
      <c r="E489" s="5" t="s">
        <v>134</v>
      </c>
      <c r="F489" s="5"/>
      <c r="G489" s="6">
        <v>43207</v>
      </c>
      <c r="H489" s="5"/>
      <c r="I489" s="5" t="s">
        <v>324</v>
      </c>
      <c r="J489" s="5"/>
      <c r="K489" s="5"/>
      <c r="L489" s="5"/>
      <c r="M489" s="5" t="s">
        <v>548</v>
      </c>
      <c r="N489" s="5"/>
      <c r="O489" s="14"/>
      <c r="P489" s="5"/>
      <c r="Q489" s="5" t="s">
        <v>551</v>
      </c>
      <c r="R489" s="5"/>
      <c r="S489" s="7">
        <v>35.979999999999997</v>
      </c>
      <c r="T489" s="5"/>
      <c r="U489" s="7">
        <f t="shared" si="18"/>
        <v>-8282.2999999999993</v>
      </c>
    </row>
    <row r="490" spans="1:21" x14ac:dyDescent="0.25">
      <c r="A490" s="5"/>
      <c r="B490" s="5"/>
      <c r="C490" s="5"/>
      <c r="D490" s="5"/>
      <c r="E490" s="5" t="s">
        <v>134</v>
      </c>
      <c r="F490" s="5"/>
      <c r="G490" s="6">
        <v>43207</v>
      </c>
      <c r="H490" s="5"/>
      <c r="I490" s="5" t="s">
        <v>324</v>
      </c>
      <c r="J490" s="5"/>
      <c r="K490" s="5"/>
      <c r="L490" s="5"/>
      <c r="M490" s="5" t="s">
        <v>547</v>
      </c>
      <c r="N490" s="5"/>
      <c r="O490" s="14"/>
      <c r="P490" s="5"/>
      <c r="Q490" s="5" t="s">
        <v>551</v>
      </c>
      <c r="R490" s="5"/>
      <c r="S490" s="7">
        <v>117.23</v>
      </c>
      <c r="T490" s="5"/>
      <c r="U490" s="7">
        <f t="shared" si="18"/>
        <v>-8165.07</v>
      </c>
    </row>
    <row r="491" spans="1:21" x14ac:dyDescent="0.25">
      <c r="A491" s="5"/>
      <c r="B491" s="5"/>
      <c r="C491" s="5"/>
      <c r="D491" s="5"/>
      <c r="E491" s="5" t="s">
        <v>134</v>
      </c>
      <c r="F491" s="5"/>
      <c r="G491" s="6">
        <v>43207</v>
      </c>
      <c r="H491" s="5"/>
      <c r="I491" s="5" t="s">
        <v>324</v>
      </c>
      <c r="J491" s="5"/>
      <c r="K491" s="5"/>
      <c r="L491" s="5"/>
      <c r="M491" s="5" t="s">
        <v>542</v>
      </c>
      <c r="N491" s="5"/>
      <c r="O491" s="14"/>
      <c r="P491" s="5"/>
      <c r="Q491" s="5" t="s">
        <v>551</v>
      </c>
      <c r="R491" s="5"/>
      <c r="S491" s="7">
        <v>79.349999999999994</v>
      </c>
      <c r="T491" s="5"/>
      <c r="U491" s="7">
        <f t="shared" si="18"/>
        <v>-8085.72</v>
      </c>
    </row>
    <row r="492" spans="1:21" x14ac:dyDescent="0.25">
      <c r="A492" s="5"/>
      <c r="B492" s="5"/>
      <c r="C492" s="5"/>
      <c r="D492" s="5"/>
      <c r="E492" s="5" t="s">
        <v>134</v>
      </c>
      <c r="F492" s="5"/>
      <c r="G492" s="6">
        <v>43207</v>
      </c>
      <c r="H492" s="5"/>
      <c r="I492" s="5" t="s">
        <v>324</v>
      </c>
      <c r="J492" s="5"/>
      <c r="K492" s="5"/>
      <c r="L492" s="5"/>
      <c r="M492" s="5" t="s">
        <v>543</v>
      </c>
      <c r="N492" s="5"/>
      <c r="O492" s="14"/>
      <c r="P492" s="5"/>
      <c r="Q492" s="5" t="s">
        <v>551</v>
      </c>
      <c r="R492" s="5"/>
      <c r="S492" s="7">
        <v>37.43</v>
      </c>
      <c r="T492" s="5"/>
      <c r="U492" s="7">
        <f t="shared" si="18"/>
        <v>-8048.29</v>
      </c>
    </row>
    <row r="493" spans="1:21" x14ac:dyDescent="0.25">
      <c r="A493" s="5"/>
      <c r="B493" s="5"/>
      <c r="C493" s="5"/>
      <c r="D493" s="5"/>
      <c r="E493" s="5" t="s">
        <v>134</v>
      </c>
      <c r="F493" s="5"/>
      <c r="G493" s="6">
        <v>43207</v>
      </c>
      <c r="H493" s="5"/>
      <c r="I493" s="5" t="s">
        <v>324</v>
      </c>
      <c r="J493" s="5"/>
      <c r="K493" s="5"/>
      <c r="L493" s="5"/>
      <c r="M493" s="5" t="s">
        <v>549</v>
      </c>
      <c r="N493" s="5"/>
      <c r="O493" s="14"/>
      <c r="P493" s="5"/>
      <c r="Q493" s="5" t="s">
        <v>551</v>
      </c>
      <c r="R493" s="5"/>
      <c r="S493" s="7">
        <v>27.31</v>
      </c>
      <c r="T493" s="5"/>
      <c r="U493" s="7">
        <f t="shared" si="18"/>
        <v>-8020.98</v>
      </c>
    </row>
    <row r="494" spans="1:21" x14ac:dyDescent="0.25">
      <c r="A494" s="5"/>
      <c r="B494" s="5"/>
      <c r="C494" s="5"/>
      <c r="D494" s="5"/>
      <c r="E494" s="5" t="s">
        <v>134</v>
      </c>
      <c r="F494" s="5"/>
      <c r="G494" s="6">
        <v>43207</v>
      </c>
      <c r="H494" s="5"/>
      <c r="I494" s="5" t="s">
        <v>324</v>
      </c>
      <c r="J494" s="5"/>
      <c r="K494" s="5"/>
      <c r="L494" s="5"/>
      <c r="M494" s="5" t="s">
        <v>545</v>
      </c>
      <c r="N494" s="5"/>
      <c r="O494" s="14"/>
      <c r="P494" s="5"/>
      <c r="Q494" s="5" t="s">
        <v>551</v>
      </c>
      <c r="R494" s="5"/>
      <c r="S494" s="7">
        <v>114.32</v>
      </c>
      <c r="T494" s="5"/>
      <c r="U494" s="7">
        <f t="shared" si="18"/>
        <v>-7906.66</v>
      </c>
    </row>
    <row r="495" spans="1:21" x14ac:dyDescent="0.25">
      <c r="A495" s="5"/>
      <c r="B495" s="5"/>
      <c r="C495" s="5"/>
      <c r="D495" s="5"/>
      <c r="E495" s="5" t="s">
        <v>134</v>
      </c>
      <c r="F495" s="5"/>
      <c r="G495" s="6">
        <v>43235</v>
      </c>
      <c r="H495" s="5"/>
      <c r="I495" s="5" t="s">
        <v>325</v>
      </c>
      <c r="J495" s="5"/>
      <c r="K495" s="5"/>
      <c r="L495" s="5"/>
      <c r="M495" s="5" t="s">
        <v>547</v>
      </c>
      <c r="N495" s="5"/>
      <c r="O495" s="14"/>
      <c r="P495" s="5"/>
      <c r="Q495" s="5" t="s">
        <v>551</v>
      </c>
      <c r="R495" s="5"/>
      <c r="S495" s="7">
        <v>98.7</v>
      </c>
      <c r="T495" s="5"/>
      <c r="U495" s="7">
        <f t="shared" si="18"/>
        <v>-7807.96</v>
      </c>
    </row>
    <row r="496" spans="1:21" x14ac:dyDescent="0.25">
      <c r="A496" s="5"/>
      <c r="B496" s="5"/>
      <c r="C496" s="5"/>
      <c r="D496" s="5"/>
      <c r="E496" s="5" t="s">
        <v>134</v>
      </c>
      <c r="F496" s="5"/>
      <c r="G496" s="6">
        <v>43235</v>
      </c>
      <c r="H496" s="5"/>
      <c r="I496" s="5" t="s">
        <v>325</v>
      </c>
      <c r="J496" s="5"/>
      <c r="K496" s="5"/>
      <c r="L496" s="5"/>
      <c r="M496" s="5" t="s">
        <v>546</v>
      </c>
      <c r="N496" s="5"/>
      <c r="O496" s="14"/>
      <c r="P496" s="5"/>
      <c r="Q496" s="5" t="s">
        <v>551</v>
      </c>
      <c r="R496" s="5"/>
      <c r="S496" s="7">
        <v>27.31</v>
      </c>
      <c r="T496" s="5"/>
      <c r="U496" s="7">
        <f t="shared" si="18"/>
        <v>-7780.65</v>
      </c>
    </row>
    <row r="497" spans="1:21" x14ac:dyDescent="0.25">
      <c r="A497" s="5"/>
      <c r="B497" s="5"/>
      <c r="C497" s="5"/>
      <c r="D497" s="5"/>
      <c r="E497" s="5" t="s">
        <v>134</v>
      </c>
      <c r="F497" s="5"/>
      <c r="G497" s="6">
        <v>43235</v>
      </c>
      <c r="H497" s="5"/>
      <c r="I497" s="5" t="s">
        <v>325</v>
      </c>
      <c r="J497" s="5"/>
      <c r="K497" s="5"/>
      <c r="L497" s="5"/>
      <c r="M497" s="5" t="s">
        <v>542</v>
      </c>
      <c r="N497" s="5"/>
      <c r="O497" s="14"/>
      <c r="P497" s="5"/>
      <c r="Q497" s="5" t="s">
        <v>551</v>
      </c>
      <c r="R497" s="5"/>
      <c r="S497" s="7">
        <v>88.3</v>
      </c>
      <c r="T497" s="5"/>
      <c r="U497" s="7">
        <f t="shared" si="18"/>
        <v>-7692.35</v>
      </c>
    </row>
    <row r="498" spans="1:21" x14ac:dyDescent="0.25">
      <c r="A498" s="5"/>
      <c r="B498" s="5"/>
      <c r="C498" s="5"/>
      <c r="D498" s="5"/>
      <c r="E498" s="5" t="s">
        <v>134</v>
      </c>
      <c r="F498" s="5"/>
      <c r="G498" s="6">
        <v>43235</v>
      </c>
      <c r="H498" s="5"/>
      <c r="I498" s="5" t="s">
        <v>325</v>
      </c>
      <c r="J498" s="5"/>
      <c r="K498" s="5"/>
      <c r="L498" s="5"/>
      <c r="M498" s="5" t="s">
        <v>543</v>
      </c>
      <c r="N498" s="5"/>
      <c r="O498" s="14"/>
      <c r="P498" s="5"/>
      <c r="Q498" s="5" t="s">
        <v>551</v>
      </c>
      <c r="R498" s="5"/>
      <c r="S498" s="7">
        <v>35.86</v>
      </c>
      <c r="T498" s="5"/>
      <c r="U498" s="7">
        <f t="shared" si="18"/>
        <v>-7656.49</v>
      </c>
    </row>
    <row r="499" spans="1:21" x14ac:dyDescent="0.25">
      <c r="A499" s="5"/>
      <c r="B499" s="5"/>
      <c r="C499" s="5"/>
      <c r="D499" s="5"/>
      <c r="E499" s="5" t="s">
        <v>134</v>
      </c>
      <c r="F499" s="5"/>
      <c r="G499" s="6">
        <v>43235</v>
      </c>
      <c r="H499" s="5"/>
      <c r="I499" s="5" t="s">
        <v>325</v>
      </c>
      <c r="J499" s="5"/>
      <c r="K499" s="5"/>
      <c r="L499" s="5"/>
      <c r="M499" s="5" t="s">
        <v>544</v>
      </c>
      <c r="N499" s="5"/>
      <c r="O499" s="14"/>
      <c r="P499" s="5"/>
      <c r="Q499" s="5" t="s">
        <v>551</v>
      </c>
      <c r="R499" s="5"/>
      <c r="S499" s="7">
        <v>39.67</v>
      </c>
      <c r="T499" s="5"/>
      <c r="U499" s="7">
        <f t="shared" si="18"/>
        <v>-7616.82</v>
      </c>
    </row>
    <row r="500" spans="1:21" x14ac:dyDescent="0.25">
      <c r="A500" s="5"/>
      <c r="B500" s="5"/>
      <c r="C500" s="5"/>
      <c r="D500" s="5"/>
      <c r="E500" s="5" t="s">
        <v>134</v>
      </c>
      <c r="F500" s="5"/>
      <c r="G500" s="6">
        <v>43235</v>
      </c>
      <c r="H500" s="5"/>
      <c r="I500" s="5" t="s">
        <v>325</v>
      </c>
      <c r="J500" s="5"/>
      <c r="K500" s="5"/>
      <c r="L500" s="5"/>
      <c r="M500" s="5" t="s">
        <v>548</v>
      </c>
      <c r="N500" s="5"/>
      <c r="O500" s="14"/>
      <c r="P500" s="5"/>
      <c r="Q500" s="5" t="s">
        <v>551</v>
      </c>
      <c r="R500" s="5"/>
      <c r="S500" s="7">
        <v>37.57</v>
      </c>
      <c r="T500" s="5"/>
      <c r="U500" s="7">
        <f t="shared" si="18"/>
        <v>-7579.25</v>
      </c>
    </row>
    <row r="501" spans="1:21" x14ac:dyDescent="0.25">
      <c r="A501" s="5"/>
      <c r="B501" s="5"/>
      <c r="C501" s="5"/>
      <c r="D501" s="5"/>
      <c r="E501" s="5" t="s">
        <v>134</v>
      </c>
      <c r="F501" s="5"/>
      <c r="G501" s="6">
        <v>43235</v>
      </c>
      <c r="H501" s="5"/>
      <c r="I501" s="5" t="s">
        <v>325</v>
      </c>
      <c r="J501" s="5"/>
      <c r="K501" s="5"/>
      <c r="L501" s="5"/>
      <c r="M501" s="5" t="s">
        <v>545</v>
      </c>
      <c r="N501" s="5"/>
      <c r="O501" s="14"/>
      <c r="P501" s="5"/>
      <c r="Q501" s="5" t="s">
        <v>551</v>
      </c>
      <c r="R501" s="5"/>
      <c r="S501" s="7">
        <v>124.99</v>
      </c>
      <c r="T501" s="5"/>
      <c r="U501" s="7">
        <f t="shared" si="18"/>
        <v>-7454.26</v>
      </c>
    </row>
    <row r="502" spans="1:21" x14ac:dyDescent="0.25">
      <c r="A502" s="5"/>
      <c r="B502" s="5"/>
      <c r="C502" s="5"/>
      <c r="D502" s="5"/>
      <c r="E502" s="5" t="s">
        <v>134</v>
      </c>
      <c r="F502" s="5"/>
      <c r="G502" s="6">
        <v>43262</v>
      </c>
      <c r="H502" s="5"/>
      <c r="I502" s="5" t="s">
        <v>326</v>
      </c>
      <c r="J502" s="5"/>
      <c r="K502" s="5"/>
      <c r="L502" s="5"/>
      <c r="M502" s="5" t="s">
        <v>544</v>
      </c>
      <c r="N502" s="5"/>
      <c r="O502" s="14"/>
      <c r="P502" s="5"/>
      <c r="Q502" s="5" t="s">
        <v>551</v>
      </c>
      <c r="R502" s="5"/>
      <c r="S502" s="7">
        <v>44.51</v>
      </c>
      <c r="T502" s="5"/>
      <c r="U502" s="7">
        <f t="shared" si="18"/>
        <v>-7409.75</v>
      </c>
    </row>
    <row r="503" spans="1:21" x14ac:dyDescent="0.25">
      <c r="A503" s="5"/>
      <c r="B503" s="5"/>
      <c r="C503" s="5"/>
      <c r="D503" s="5"/>
      <c r="E503" s="5" t="s">
        <v>134</v>
      </c>
      <c r="F503" s="5"/>
      <c r="G503" s="6">
        <v>43262</v>
      </c>
      <c r="H503" s="5"/>
      <c r="I503" s="5" t="s">
        <v>326</v>
      </c>
      <c r="J503" s="5"/>
      <c r="K503" s="5"/>
      <c r="L503" s="5"/>
      <c r="M503" s="5" t="s">
        <v>548</v>
      </c>
      <c r="N503" s="5"/>
      <c r="O503" s="14"/>
      <c r="P503" s="5"/>
      <c r="Q503" s="5" t="s">
        <v>551</v>
      </c>
      <c r="R503" s="5"/>
      <c r="S503" s="7">
        <v>48.91</v>
      </c>
      <c r="T503" s="5"/>
      <c r="U503" s="7">
        <f t="shared" si="18"/>
        <v>-7360.84</v>
      </c>
    </row>
    <row r="504" spans="1:21" x14ac:dyDescent="0.25">
      <c r="A504" s="5"/>
      <c r="B504" s="5"/>
      <c r="C504" s="5"/>
      <c r="D504" s="5"/>
      <c r="E504" s="5" t="s">
        <v>134</v>
      </c>
      <c r="F504" s="5"/>
      <c r="G504" s="6">
        <v>43262</v>
      </c>
      <c r="H504" s="5"/>
      <c r="I504" s="5" t="s">
        <v>326</v>
      </c>
      <c r="J504" s="5"/>
      <c r="K504" s="5"/>
      <c r="L504" s="5"/>
      <c r="M504" s="5" t="s">
        <v>547</v>
      </c>
      <c r="N504" s="5"/>
      <c r="O504" s="14"/>
      <c r="P504" s="5"/>
      <c r="Q504" s="5" t="s">
        <v>551</v>
      </c>
      <c r="R504" s="5"/>
      <c r="S504" s="7">
        <v>189.92</v>
      </c>
      <c r="T504" s="5"/>
      <c r="U504" s="7">
        <f t="shared" si="18"/>
        <v>-7170.92</v>
      </c>
    </row>
    <row r="505" spans="1:21" x14ac:dyDescent="0.25">
      <c r="A505" s="5"/>
      <c r="B505" s="5"/>
      <c r="C505" s="5"/>
      <c r="D505" s="5"/>
      <c r="E505" s="5" t="s">
        <v>134</v>
      </c>
      <c r="F505" s="5"/>
      <c r="G505" s="6">
        <v>43262</v>
      </c>
      <c r="H505" s="5"/>
      <c r="I505" s="5" t="s">
        <v>326</v>
      </c>
      <c r="J505" s="5"/>
      <c r="K505" s="5"/>
      <c r="L505" s="5"/>
      <c r="M505" s="5" t="s">
        <v>547</v>
      </c>
      <c r="N505" s="5"/>
      <c r="O505" s="14"/>
      <c r="P505" s="5"/>
      <c r="Q505" s="5" t="s">
        <v>551</v>
      </c>
      <c r="R505" s="5"/>
      <c r="S505" s="7">
        <v>27.31</v>
      </c>
      <c r="T505" s="5"/>
      <c r="U505" s="7">
        <f t="shared" si="18"/>
        <v>-7143.61</v>
      </c>
    </row>
    <row r="506" spans="1:21" x14ac:dyDescent="0.25">
      <c r="A506" s="5"/>
      <c r="B506" s="5"/>
      <c r="C506" s="5"/>
      <c r="D506" s="5"/>
      <c r="E506" s="5" t="s">
        <v>134</v>
      </c>
      <c r="F506" s="5"/>
      <c r="G506" s="6">
        <v>43262</v>
      </c>
      <c r="H506" s="5"/>
      <c r="I506" s="5" t="s">
        <v>326</v>
      </c>
      <c r="J506" s="5"/>
      <c r="K506" s="5"/>
      <c r="L506" s="5"/>
      <c r="M506" s="5" t="s">
        <v>543</v>
      </c>
      <c r="N506" s="5"/>
      <c r="O506" s="14"/>
      <c r="P506" s="5"/>
      <c r="Q506" s="5" t="s">
        <v>551</v>
      </c>
      <c r="R506" s="5"/>
      <c r="S506" s="7">
        <v>260.08</v>
      </c>
      <c r="T506" s="5"/>
      <c r="U506" s="7">
        <f t="shared" si="18"/>
        <v>-6883.53</v>
      </c>
    </row>
    <row r="507" spans="1:21" x14ac:dyDescent="0.25">
      <c r="A507" s="5"/>
      <c r="B507" s="5"/>
      <c r="C507" s="5"/>
      <c r="D507" s="5"/>
      <c r="E507" s="5" t="s">
        <v>134</v>
      </c>
      <c r="F507" s="5"/>
      <c r="G507" s="6">
        <v>43262</v>
      </c>
      <c r="H507" s="5"/>
      <c r="I507" s="5" t="s">
        <v>326</v>
      </c>
      <c r="J507" s="5"/>
      <c r="K507" s="5"/>
      <c r="L507" s="5"/>
      <c r="M507" s="5" t="s">
        <v>542</v>
      </c>
      <c r="N507" s="5"/>
      <c r="O507" s="14"/>
      <c r="P507" s="5"/>
      <c r="Q507" s="5" t="s">
        <v>551</v>
      </c>
      <c r="R507" s="5"/>
      <c r="S507" s="7">
        <v>245.56</v>
      </c>
      <c r="T507" s="5"/>
      <c r="U507" s="7">
        <f t="shared" si="18"/>
        <v>-6637.97</v>
      </c>
    </row>
    <row r="508" spans="1:21" x14ac:dyDescent="0.25">
      <c r="A508" s="5"/>
      <c r="B508" s="5"/>
      <c r="C508" s="5"/>
      <c r="D508" s="5"/>
      <c r="E508" s="5" t="s">
        <v>134</v>
      </c>
      <c r="F508" s="5"/>
      <c r="G508" s="6">
        <v>43262</v>
      </c>
      <c r="H508" s="5"/>
      <c r="I508" s="5" t="s">
        <v>326</v>
      </c>
      <c r="J508" s="5"/>
      <c r="K508" s="5"/>
      <c r="L508" s="5"/>
      <c r="M508" s="5" t="s">
        <v>543</v>
      </c>
      <c r="N508" s="5"/>
      <c r="O508" s="14"/>
      <c r="P508" s="5"/>
      <c r="Q508" s="5" t="s">
        <v>551</v>
      </c>
      <c r="R508" s="5"/>
      <c r="S508" s="7">
        <v>38.78</v>
      </c>
      <c r="T508" s="5"/>
      <c r="U508" s="7">
        <f t="shared" si="18"/>
        <v>-6599.19</v>
      </c>
    </row>
    <row r="509" spans="1:21" x14ac:dyDescent="0.25">
      <c r="A509" s="5"/>
      <c r="B509" s="5"/>
      <c r="C509" s="5"/>
      <c r="D509" s="5"/>
      <c r="E509" s="5" t="s">
        <v>134</v>
      </c>
      <c r="F509" s="5"/>
      <c r="G509" s="6">
        <v>43304</v>
      </c>
      <c r="H509" s="5"/>
      <c r="I509" s="5" t="s">
        <v>605</v>
      </c>
      <c r="J509" s="5"/>
      <c r="K509" s="5"/>
      <c r="L509" s="5"/>
      <c r="M509" s="5" t="s">
        <v>542</v>
      </c>
      <c r="N509" s="5"/>
      <c r="O509" s="14"/>
      <c r="P509" s="5"/>
      <c r="Q509" s="5" t="s">
        <v>551</v>
      </c>
      <c r="R509" s="5"/>
      <c r="S509" s="7">
        <v>312.17</v>
      </c>
      <c r="T509" s="5"/>
      <c r="U509" s="7">
        <f t="shared" si="18"/>
        <v>-6287.02</v>
      </c>
    </row>
    <row r="510" spans="1:21" x14ac:dyDescent="0.25">
      <c r="A510" s="5"/>
      <c r="B510" s="5"/>
      <c r="C510" s="5"/>
      <c r="D510" s="5"/>
      <c r="E510" s="5" t="s">
        <v>134</v>
      </c>
      <c r="F510" s="5"/>
      <c r="G510" s="6">
        <v>43304</v>
      </c>
      <c r="H510" s="5"/>
      <c r="I510" s="5" t="s">
        <v>605</v>
      </c>
      <c r="J510" s="5"/>
      <c r="K510" s="5"/>
      <c r="L510" s="5"/>
      <c r="M510" s="5" t="s">
        <v>543</v>
      </c>
      <c r="N510" s="5"/>
      <c r="O510" s="14"/>
      <c r="P510" s="5"/>
      <c r="Q510" s="5" t="s">
        <v>551</v>
      </c>
      <c r="R510" s="5"/>
      <c r="S510" s="7">
        <v>38.97</v>
      </c>
      <c r="T510" s="5"/>
      <c r="U510" s="7">
        <f t="shared" si="18"/>
        <v>-6248.05</v>
      </c>
    </row>
    <row r="511" spans="1:21" x14ac:dyDescent="0.25">
      <c r="A511" s="5"/>
      <c r="B511" s="5"/>
      <c r="C511" s="5"/>
      <c r="D511" s="5"/>
      <c r="E511" s="5" t="s">
        <v>134</v>
      </c>
      <c r="F511" s="5"/>
      <c r="G511" s="6">
        <v>43304</v>
      </c>
      <c r="H511" s="5"/>
      <c r="I511" s="5" t="s">
        <v>605</v>
      </c>
      <c r="J511" s="5"/>
      <c r="K511" s="5"/>
      <c r="L511" s="5"/>
      <c r="M511" s="5" t="s">
        <v>544</v>
      </c>
      <c r="N511" s="5"/>
      <c r="O511" s="14"/>
      <c r="P511" s="5"/>
      <c r="Q511" s="5" t="s">
        <v>551</v>
      </c>
      <c r="R511" s="5"/>
      <c r="S511" s="7">
        <v>45.09</v>
      </c>
      <c r="T511" s="5"/>
      <c r="U511" s="7">
        <f t="shared" si="18"/>
        <v>-6202.96</v>
      </c>
    </row>
    <row r="512" spans="1:21" x14ac:dyDescent="0.25">
      <c r="A512" s="5"/>
      <c r="B512" s="5"/>
      <c r="C512" s="5"/>
      <c r="D512" s="5"/>
      <c r="E512" s="5" t="s">
        <v>134</v>
      </c>
      <c r="F512" s="5"/>
      <c r="G512" s="6">
        <v>43304</v>
      </c>
      <c r="H512" s="5"/>
      <c r="I512" s="5" t="s">
        <v>605</v>
      </c>
      <c r="J512" s="5"/>
      <c r="K512" s="5"/>
      <c r="L512" s="5"/>
      <c r="M512" s="5" t="s">
        <v>545</v>
      </c>
      <c r="N512" s="5"/>
      <c r="O512" s="14"/>
      <c r="P512" s="5"/>
      <c r="Q512" s="5" t="s">
        <v>551</v>
      </c>
      <c r="R512" s="5"/>
      <c r="S512" s="7">
        <v>449.73</v>
      </c>
      <c r="T512" s="5"/>
      <c r="U512" s="7">
        <f t="shared" si="18"/>
        <v>-5753.23</v>
      </c>
    </row>
    <row r="513" spans="1:21" x14ac:dyDescent="0.25">
      <c r="A513" s="5"/>
      <c r="B513" s="5"/>
      <c r="C513" s="5"/>
      <c r="D513" s="5"/>
      <c r="E513" s="5" t="s">
        <v>134</v>
      </c>
      <c r="F513" s="5"/>
      <c r="G513" s="6">
        <v>43304</v>
      </c>
      <c r="H513" s="5"/>
      <c r="I513" s="5" t="s">
        <v>605</v>
      </c>
      <c r="J513" s="5"/>
      <c r="K513" s="5"/>
      <c r="L513" s="5"/>
      <c r="M513" s="5" t="s">
        <v>546</v>
      </c>
      <c r="N513" s="5"/>
      <c r="O513" s="14"/>
      <c r="P513" s="5"/>
      <c r="Q513" s="5" t="s">
        <v>551</v>
      </c>
      <c r="R513" s="5"/>
      <c r="S513" s="7">
        <v>27.31</v>
      </c>
      <c r="T513" s="5"/>
      <c r="U513" s="7">
        <f t="shared" si="18"/>
        <v>-5725.92</v>
      </c>
    </row>
    <row r="514" spans="1:21" x14ac:dyDescent="0.25">
      <c r="A514" s="5"/>
      <c r="B514" s="5"/>
      <c r="C514" s="5"/>
      <c r="D514" s="5"/>
      <c r="E514" s="5" t="s">
        <v>134</v>
      </c>
      <c r="F514" s="5"/>
      <c r="G514" s="6">
        <v>43304</v>
      </c>
      <c r="H514" s="5"/>
      <c r="I514" s="5" t="s">
        <v>605</v>
      </c>
      <c r="J514" s="5"/>
      <c r="K514" s="5"/>
      <c r="L514" s="5"/>
      <c r="M514" s="5" t="s">
        <v>548</v>
      </c>
      <c r="N514" s="5"/>
      <c r="O514" s="14"/>
      <c r="P514" s="5"/>
      <c r="Q514" s="5" t="s">
        <v>551</v>
      </c>
      <c r="R514" s="5"/>
      <c r="S514" s="7">
        <v>52.45</v>
      </c>
      <c r="T514" s="5"/>
      <c r="U514" s="7">
        <f t="shared" si="18"/>
        <v>-5673.47</v>
      </c>
    </row>
    <row r="515" spans="1:21" x14ac:dyDescent="0.25">
      <c r="A515" s="5"/>
      <c r="B515" s="5"/>
      <c r="C515" s="5"/>
      <c r="D515" s="5"/>
      <c r="E515" s="5" t="s">
        <v>134</v>
      </c>
      <c r="F515" s="5"/>
      <c r="G515" s="6">
        <v>43304</v>
      </c>
      <c r="H515" s="5"/>
      <c r="I515" s="5" t="s">
        <v>605</v>
      </c>
      <c r="J515" s="5"/>
      <c r="K515" s="5"/>
      <c r="L515" s="5"/>
      <c r="M515" s="5" t="s">
        <v>547</v>
      </c>
      <c r="N515" s="5"/>
      <c r="O515" s="14"/>
      <c r="P515" s="5"/>
      <c r="Q515" s="5" t="s">
        <v>551</v>
      </c>
      <c r="R515" s="5"/>
      <c r="S515" s="7">
        <v>244.5</v>
      </c>
      <c r="T515" s="5"/>
      <c r="U515" s="7">
        <f t="shared" si="18"/>
        <v>-5428.97</v>
      </c>
    </row>
    <row r="516" spans="1:21" x14ac:dyDescent="0.25">
      <c r="A516" s="5"/>
      <c r="B516" s="5"/>
      <c r="C516" s="5"/>
      <c r="D516" s="5"/>
      <c r="E516" s="5" t="s">
        <v>134</v>
      </c>
      <c r="F516" s="5"/>
      <c r="G516" s="6">
        <v>43328</v>
      </c>
      <c r="H516" s="5"/>
      <c r="I516" s="5" t="s">
        <v>606</v>
      </c>
      <c r="J516" s="5"/>
      <c r="K516" s="5"/>
      <c r="L516" s="5"/>
      <c r="M516" s="5" t="s">
        <v>547</v>
      </c>
      <c r="N516" s="5"/>
      <c r="O516" s="14"/>
      <c r="P516" s="5"/>
      <c r="Q516" s="5" t="s">
        <v>551</v>
      </c>
      <c r="R516" s="5"/>
      <c r="S516" s="7">
        <v>256.33999999999997</v>
      </c>
      <c r="T516" s="5"/>
      <c r="U516" s="7">
        <f t="shared" ref="U516:U545" si="19">ROUND(U515+S516,5)</f>
        <v>-5172.63</v>
      </c>
    </row>
    <row r="517" spans="1:21" x14ac:dyDescent="0.25">
      <c r="A517" s="5"/>
      <c r="B517" s="5"/>
      <c r="C517" s="5"/>
      <c r="D517" s="5"/>
      <c r="E517" s="5" t="s">
        <v>134</v>
      </c>
      <c r="F517" s="5"/>
      <c r="G517" s="6">
        <v>43328</v>
      </c>
      <c r="H517" s="5"/>
      <c r="I517" s="5" t="s">
        <v>606</v>
      </c>
      <c r="J517" s="5"/>
      <c r="K517" s="5"/>
      <c r="L517" s="5"/>
      <c r="M517" s="5" t="s">
        <v>548</v>
      </c>
      <c r="N517" s="5"/>
      <c r="O517" s="14"/>
      <c r="P517" s="5"/>
      <c r="Q517" s="5" t="s">
        <v>551</v>
      </c>
      <c r="R517" s="5"/>
      <c r="S517" s="7">
        <v>50.74</v>
      </c>
      <c r="T517" s="5"/>
      <c r="U517" s="7">
        <f t="shared" si="19"/>
        <v>-5121.8900000000003</v>
      </c>
    </row>
    <row r="518" spans="1:21" x14ac:dyDescent="0.25">
      <c r="A518" s="5"/>
      <c r="B518" s="5"/>
      <c r="C518" s="5"/>
      <c r="D518" s="5"/>
      <c r="E518" s="5" t="s">
        <v>134</v>
      </c>
      <c r="F518" s="5"/>
      <c r="G518" s="6">
        <v>43328</v>
      </c>
      <c r="H518" s="5"/>
      <c r="I518" s="5" t="s">
        <v>606</v>
      </c>
      <c r="J518" s="5"/>
      <c r="K518" s="5"/>
      <c r="L518" s="5"/>
      <c r="M518" s="5" t="s">
        <v>544</v>
      </c>
      <c r="N518" s="5"/>
      <c r="O518" s="14"/>
      <c r="P518" s="5"/>
      <c r="Q518" s="5" t="s">
        <v>551</v>
      </c>
      <c r="R518" s="5"/>
      <c r="S518" s="7">
        <v>43.46</v>
      </c>
      <c r="T518" s="5"/>
      <c r="U518" s="7">
        <f t="shared" si="19"/>
        <v>-5078.43</v>
      </c>
    </row>
    <row r="519" spans="1:21" x14ac:dyDescent="0.25">
      <c r="A519" s="5"/>
      <c r="B519" s="5"/>
      <c r="C519" s="5"/>
      <c r="D519" s="5"/>
      <c r="E519" s="5" t="s">
        <v>134</v>
      </c>
      <c r="F519" s="5"/>
      <c r="G519" s="6">
        <v>43328</v>
      </c>
      <c r="H519" s="5"/>
      <c r="I519" s="5" t="s">
        <v>606</v>
      </c>
      <c r="J519" s="5"/>
      <c r="K519" s="5"/>
      <c r="L519" s="5"/>
      <c r="M519" s="5" t="s">
        <v>543</v>
      </c>
      <c r="N519" s="5"/>
      <c r="O519" s="14"/>
      <c r="P519" s="5"/>
      <c r="Q519" s="5" t="s">
        <v>551</v>
      </c>
      <c r="R519" s="5"/>
      <c r="S519" s="7">
        <v>38.119999999999997</v>
      </c>
      <c r="T519" s="5"/>
      <c r="U519" s="7">
        <f t="shared" si="19"/>
        <v>-5040.3100000000004</v>
      </c>
    </row>
    <row r="520" spans="1:21" x14ac:dyDescent="0.25">
      <c r="A520" s="5"/>
      <c r="B520" s="5"/>
      <c r="C520" s="5"/>
      <c r="D520" s="5"/>
      <c r="E520" s="5" t="s">
        <v>134</v>
      </c>
      <c r="F520" s="5"/>
      <c r="G520" s="6">
        <v>43328</v>
      </c>
      <c r="H520" s="5"/>
      <c r="I520" s="5" t="s">
        <v>606</v>
      </c>
      <c r="J520" s="5"/>
      <c r="K520" s="5"/>
      <c r="L520" s="5"/>
      <c r="M520" s="5" t="s">
        <v>542</v>
      </c>
      <c r="N520" s="5"/>
      <c r="O520" s="14"/>
      <c r="P520" s="5"/>
      <c r="Q520" s="5" t="s">
        <v>551</v>
      </c>
      <c r="R520" s="5"/>
      <c r="S520" s="7">
        <v>297.36</v>
      </c>
      <c r="T520" s="5"/>
      <c r="U520" s="7">
        <f t="shared" si="19"/>
        <v>-4742.95</v>
      </c>
    </row>
    <row r="521" spans="1:21" x14ac:dyDescent="0.25">
      <c r="A521" s="5"/>
      <c r="B521" s="5"/>
      <c r="C521" s="5"/>
      <c r="D521" s="5"/>
      <c r="E521" s="5" t="s">
        <v>134</v>
      </c>
      <c r="F521" s="5"/>
      <c r="G521" s="6">
        <v>43328</v>
      </c>
      <c r="H521" s="5"/>
      <c r="I521" s="5" t="s">
        <v>606</v>
      </c>
      <c r="J521" s="5"/>
      <c r="K521" s="5"/>
      <c r="L521" s="5"/>
      <c r="M521" s="5" t="s">
        <v>546</v>
      </c>
      <c r="N521" s="5"/>
      <c r="O521" s="14"/>
      <c r="P521" s="5"/>
      <c r="Q521" s="5" t="s">
        <v>551</v>
      </c>
      <c r="R521" s="5"/>
      <c r="S521" s="7">
        <v>27.31</v>
      </c>
      <c r="T521" s="5"/>
      <c r="U521" s="7">
        <f t="shared" si="19"/>
        <v>-4715.6400000000003</v>
      </c>
    </row>
    <row r="522" spans="1:21" x14ac:dyDescent="0.25">
      <c r="A522" s="5"/>
      <c r="B522" s="5"/>
      <c r="C522" s="5"/>
      <c r="D522" s="5"/>
      <c r="E522" s="5" t="s">
        <v>134</v>
      </c>
      <c r="F522" s="5"/>
      <c r="G522" s="6">
        <v>43328</v>
      </c>
      <c r="H522" s="5"/>
      <c r="I522" s="5" t="s">
        <v>606</v>
      </c>
      <c r="J522" s="5"/>
      <c r="K522" s="5"/>
      <c r="L522" s="5"/>
      <c r="M522" s="5" t="s">
        <v>545</v>
      </c>
      <c r="N522" s="5"/>
      <c r="O522" s="14"/>
      <c r="P522" s="5"/>
      <c r="Q522" s="5" t="s">
        <v>551</v>
      </c>
      <c r="R522" s="5"/>
      <c r="S522" s="7">
        <v>430.22</v>
      </c>
      <c r="T522" s="5"/>
      <c r="U522" s="7">
        <f t="shared" si="19"/>
        <v>-4285.42</v>
      </c>
    </row>
    <row r="523" spans="1:21" x14ac:dyDescent="0.25">
      <c r="A523" s="5"/>
      <c r="B523" s="5"/>
      <c r="C523" s="5"/>
      <c r="D523" s="5"/>
      <c r="E523" s="5" t="s">
        <v>134</v>
      </c>
      <c r="F523" s="5"/>
      <c r="G523" s="6">
        <v>43367</v>
      </c>
      <c r="H523" s="5"/>
      <c r="I523" s="5" t="s">
        <v>607</v>
      </c>
      <c r="J523" s="5"/>
      <c r="K523" s="5"/>
      <c r="L523" s="5"/>
      <c r="M523" s="5" t="s">
        <v>542</v>
      </c>
      <c r="N523" s="5"/>
      <c r="O523" s="14"/>
      <c r="P523" s="5"/>
      <c r="Q523" s="5" t="s">
        <v>551</v>
      </c>
      <c r="R523" s="5"/>
      <c r="S523" s="7">
        <v>0</v>
      </c>
      <c r="T523" s="5"/>
      <c r="U523" s="7">
        <f t="shared" si="19"/>
        <v>-4285.42</v>
      </c>
    </row>
    <row r="524" spans="1:21" x14ac:dyDescent="0.25">
      <c r="A524" s="5"/>
      <c r="B524" s="5"/>
      <c r="C524" s="5"/>
      <c r="D524" s="5"/>
      <c r="E524" s="5" t="s">
        <v>134</v>
      </c>
      <c r="F524" s="5"/>
      <c r="G524" s="6">
        <v>43367</v>
      </c>
      <c r="H524" s="5"/>
      <c r="I524" s="5" t="s">
        <v>607</v>
      </c>
      <c r="J524" s="5"/>
      <c r="K524" s="5"/>
      <c r="L524" s="5"/>
      <c r="M524" s="5" t="s">
        <v>542</v>
      </c>
      <c r="N524" s="5"/>
      <c r="O524" s="14"/>
      <c r="P524" s="5"/>
      <c r="Q524" s="5" t="s">
        <v>551</v>
      </c>
      <c r="R524" s="5"/>
      <c r="S524" s="7">
        <v>300.02999999999997</v>
      </c>
      <c r="T524" s="5"/>
      <c r="U524" s="7">
        <f t="shared" si="19"/>
        <v>-3985.39</v>
      </c>
    </row>
    <row r="525" spans="1:21" x14ac:dyDescent="0.25">
      <c r="A525" s="5"/>
      <c r="B525" s="5"/>
      <c r="C525" s="5"/>
      <c r="D525" s="5"/>
      <c r="E525" s="5" t="s">
        <v>134</v>
      </c>
      <c r="F525" s="5"/>
      <c r="G525" s="6">
        <v>43367</v>
      </c>
      <c r="H525" s="5"/>
      <c r="I525" s="5" t="s">
        <v>607</v>
      </c>
      <c r="J525" s="5"/>
      <c r="K525" s="5"/>
      <c r="L525" s="5"/>
      <c r="M525" s="5" t="s">
        <v>543</v>
      </c>
      <c r="N525" s="5"/>
      <c r="O525" s="14"/>
      <c r="P525" s="5"/>
      <c r="Q525" s="5" t="s">
        <v>551</v>
      </c>
      <c r="R525" s="5"/>
      <c r="S525" s="7">
        <v>39.83</v>
      </c>
      <c r="T525" s="5"/>
      <c r="U525" s="7">
        <f t="shared" si="19"/>
        <v>-3945.56</v>
      </c>
    </row>
    <row r="526" spans="1:21" x14ac:dyDescent="0.25">
      <c r="A526" s="5"/>
      <c r="B526" s="5"/>
      <c r="C526" s="5"/>
      <c r="D526" s="5"/>
      <c r="E526" s="5" t="s">
        <v>134</v>
      </c>
      <c r="F526" s="5"/>
      <c r="G526" s="6">
        <v>43367</v>
      </c>
      <c r="H526" s="5"/>
      <c r="I526" s="5" t="s">
        <v>607</v>
      </c>
      <c r="J526" s="5"/>
      <c r="K526" s="5"/>
      <c r="L526" s="5"/>
      <c r="M526" s="5" t="s">
        <v>547</v>
      </c>
      <c r="N526" s="5"/>
      <c r="O526" s="14"/>
      <c r="P526" s="5"/>
      <c r="Q526" s="5" t="s">
        <v>551</v>
      </c>
      <c r="R526" s="5"/>
      <c r="S526" s="7">
        <v>256.73</v>
      </c>
      <c r="T526" s="5"/>
      <c r="U526" s="7">
        <f t="shared" si="19"/>
        <v>-3688.83</v>
      </c>
    </row>
    <row r="527" spans="1:21" x14ac:dyDescent="0.25">
      <c r="A527" s="5"/>
      <c r="B527" s="5"/>
      <c r="C527" s="5"/>
      <c r="D527" s="5"/>
      <c r="E527" s="5" t="s">
        <v>134</v>
      </c>
      <c r="F527" s="5"/>
      <c r="G527" s="6">
        <v>43367</v>
      </c>
      <c r="H527" s="5"/>
      <c r="I527" s="5" t="s">
        <v>607</v>
      </c>
      <c r="J527" s="5"/>
      <c r="K527" s="5"/>
      <c r="L527" s="5"/>
      <c r="M527" s="5" t="s">
        <v>544</v>
      </c>
      <c r="N527" s="5"/>
      <c r="O527" s="14"/>
      <c r="P527" s="5"/>
      <c r="Q527" s="5" t="s">
        <v>551</v>
      </c>
      <c r="R527" s="5"/>
      <c r="S527" s="7">
        <v>44.71</v>
      </c>
      <c r="T527" s="5"/>
      <c r="U527" s="7">
        <f t="shared" si="19"/>
        <v>-3644.12</v>
      </c>
    </row>
    <row r="528" spans="1:21" x14ac:dyDescent="0.25">
      <c r="A528" s="5"/>
      <c r="B528" s="5"/>
      <c r="C528" s="5"/>
      <c r="D528" s="5"/>
      <c r="E528" s="5" t="s">
        <v>134</v>
      </c>
      <c r="F528" s="5"/>
      <c r="G528" s="6">
        <v>43367</v>
      </c>
      <c r="H528" s="5"/>
      <c r="I528" s="5" t="s">
        <v>607</v>
      </c>
      <c r="J528" s="5"/>
      <c r="K528" s="5"/>
      <c r="L528" s="5"/>
      <c r="M528" s="5" t="s">
        <v>545</v>
      </c>
      <c r="N528" s="5"/>
      <c r="O528" s="14"/>
      <c r="P528" s="5"/>
      <c r="Q528" s="5" t="s">
        <v>551</v>
      </c>
      <c r="R528" s="5"/>
      <c r="S528" s="7">
        <v>522.27</v>
      </c>
      <c r="T528" s="5"/>
      <c r="U528" s="7">
        <f t="shared" si="19"/>
        <v>-3121.85</v>
      </c>
    </row>
    <row r="529" spans="1:21" x14ac:dyDescent="0.25">
      <c r="A529" s="5"/>
      <c r="B529" s="5"/>
      <c r="C529" s="5"/>
      <c r="D529" s="5"/>
      <c r="E529" s="5" t="s">
        <v>134</v>
      </c>
      <c r="F529" s="5"/>
      <c r="G529" s="6">
        <v>43367</v>
      </c>
      <c r="H529" s="5"/>
      <c r="I529" s="5" t="s">
        <v>607</v>
      </c>
      <c r="J529" s="5"/>
      <c r="K529" s="5"/>
      <c r="L529" s="5"/>
      <c r="M529" s="5" t="s">
        <v>547</v>
      </c>
      <c r="N529" s="5"/>
      <c r="O529" s="14"/>
      <c r="P529" s="5"/>
      <c r="Q529" s="5" t="s">
        <v>551</v>
      </c>
      <c r="R529" s="5"/>
      <c r="S529" s="7">
        <v>27.31</v>
      </c>
      <c r="T529" s="5"/>
      <c r="U529" s="7">
        <f t="shared" si="19"/>
        <v>-3094.54</v>
      </c>
    </row>
    <row r="530" spans="1:21" x14ac:dyDescent="0.25">
      <c r="A530" s="5"/>
      <c r="B530" s="5"/>
      <c r="C530" s="5"/>
      <c r="D530" s="5"/>
      <c r="E530" s="5" t="s">
        <v>134</v>
      </c>
      <c r="F530" s="5"/>
      <c r="G530" s="6">
        <v>43367</v>
      </c>
      <c r="H530" s="5"/>
      <c r="I530" s="5" t="s">
        <v>607</v>
      </c>
      <c r="J530" s="5"/>
      <c r="K530" s="5"/>
      <c r="L530" s="5"/>
      <c r="M530" s="5" t="s">
        <v>548</v>
      </c>
      <c r="N530" s="5"/>
      <c r="O530" s="14"/>
      <c r="P530" s="5"/>
      <c r="Q530" s="5" t="s">
        <v>551</v>
      </c>
      <c r="R530" s="5"/>
      <c r="S530" s="7">
        <v>52.93</v>
      </c>
      <c r="T530" s="5"/>
      <c r="U530" s="7">
        <f t="shared" si="19"/>
        <v>-3041.61</v>
      </c>
    </row>
    <row r="531" spans="1:21" x14ac:dyDescent="0.25">
      <c r="A531" s="5"/>
      <c r="B531" s="5"/>
      <c r="C531" s="5"/>
      <c r="D531" s="5"/>
      <c r="E531" s="5" t="s">
        <v>134</v>
      </c>
      <c r="F531" s="5"/>
      <c r="G531" s="6">
        <v>43367</v>
      </c>
      <c r="H531" s="5"/>
      <c r="I531" s="5" t="s">
        <v>608</v>
      </c>
      <c r="J531" s="5"/>
      <c r="K531" s="5" t="s">
        <v>781</v>
      </c>
      <c r="L531" s="5"/>
      <c r="M531" s="5" t="s">
        <v>924</v>
      </c>
      <c r="N531" s="5"/>
      <c r="O531" s="14"/>
      <c r="P531" s="5"/>
      <c r="Q531" s="5" t="s">
        <v>551</v>
      </c>
      <c r="R531" s="5"/>
      <c r="S531" s="7">
        <v>29.9</v>
      </c>
      <c r="T531" s="5"/>
      <c r="U531" s="7">
        <f t="shared" si="19"/>
        <v>-3011.71</v>
      </c>
    </row>
    <row r="532" spans="1:21" x14ac:dyDescent="0.25">
      <c r="A532" s="5"/>
      <c r="B532" s="5"/>
      <c r="C532" s="5"/>
      <c r="D532" s="5"/>
      <c r="E532" s="5" t="s">
        <v>134</v>
      </c>
      <c r="F532" s="5"/>
      <c r="G532" s="6">
        <v>43389</v>
      </c>
      <c r="H532" s="5"/>
      <c r="I532" s="5" t="s">
        <v>609</v>
      </c>
      <c r="J532" s="5"/>
      <c r="K532" s="5"/>
      <c r="L532" s="5"/>
      <c r="M532" s="5" t="s">
        <v>546</v>
      </c>
      <c r="N532" s="5"/>
      <c r="O532" s="14"/>
      <c r="P532" s="5"/>
      <c r="Q532" s="5" t="s">
        <v>551</v>
      </c>
      <c r="R532" s="5"/>
      <c r="S532" s="7">
        <v>3.86</v>
      </c>
      <c r="T532" s="5"/>
      <c r="U532" s="7">
        <f t="shared" si="19"/>
        <v>-3007.85</v>
      </c>
    </row>
    <row r="533" spans="1:21" x14ac:dyDescent="0.25">
      <c r="A533" s="5"/>
      <c r="B533" s="5"/>
      <c r="C533" s="5"/>
      <c r="D533" s="5"/>
      <c r="E533" s="5" t="s">
        <v>134</v>
      </c>
      <c r="F533" s="5"/>
      <c r="G533" s="6">
        <v>43389</v>
      </c>
      <c r="H533" s="5"/>
      <c r="I533" s="5" t="s">
        <v>609</v>
      </c>
      <c r="J533" s="5"/>
      <c r="K533" s="5"/>
      <c r="L533" s="5"/>
      <c r="M533" s="5" t="s">
        <v>545</v>
      </c>
      <c r="N533" s="5"/>
      <c r="O533" s="14"/>
      <c r="P533" s="5"/>
      <c r="Q533" s="5" t="s">
        <v>551</v>
      </c>
      <c r="R533" s="5"/>
      <c r="S533" s="7">
        <v>110.44</v>
      </c>
      <c r="T533" s="5"/>
      <c r="U533" s="7">
        <f t="shared" si="19"/>
        <v>-2897.41</v>
      </c>
    </row>
    <row r="534" spans="1:21" x14ac:dyDescent="0.25">
      <c r="A534" s="5"/>
      <c r="B534" s="5"/>
      <c r="C534" s="5"/>
      <c r="D534" s="5"/>
      <c r="E534" s="5" t="s">
        <v>134</v>
      </c>
      <c r="F534" s="5"/>
      <c r="G534" s="6">
        <v>43389</v>
      </c>
      <c r="H534" s="5"/>
      <c r="I534" s="5" t="s">
        <v>609</v>
      </c>
      <c r="J534" s="5"/>
      <c r="K534" s="5"/>
      <c r="L534" s="5"/>
      <c r="M534" s="5" t="s">
        <v>542</v>
      </c>
      <c r="N534" s="5"/>
      <c r="O534" s="14"/>
      <c r="P534" s="5"/>
      <c r="Q534" s="5" t="s">
        <v>551</v>
      </c>
      <c r="R534" s="5"/>
      <c r="S534" s="7">
        <v>88.93</v>
      </c>
      <c r="T534" s="5"/>
      <c r="U534" s="7">
        <f t="shared" si="19"/>
        <v>-2808.48</v>
      </c>
    </row>
    <row r="535" spans="1:21" x14ac:dyDescent="0.25">
      <c r="A535" s="5"/>
      <c r="B535" s="5"/>
      <c r="C535" s="5"/>
      <c r="D535" s="5"/>
      <c r="E535" s="5" t="s">
        <v>134</v>
      </c>
      <c r="F535" s="5"/>
      <c r="G535" s="6">
        <v>43389</v>
      </c>
      <c r="H535" s="5"/>
      <c r="I535" s="5" t="s">
        <v>609</v>
      </c>
      <c r="J535" s="5"/>
      <c r="K535" s="5"/>
      <c r="L535" s="5"/>
      <c r="M535" s="5" t="s">
        <v>543</v>
      </c>
      <c r="N535" s="5"/>
      <c r="O535" s="14"/>
      <c r="P535" s="5"/>
      <c r="Q535" s="5" t="s">
        <v>551</v>
      </c>
      <c r="R535" s="5"/>
      <c r="S535" s="7">
        <v>8.52</v>
      </c>
      <c r="T535" s="5"/>
      <c r="U535" s="7">
        <f t="shared" si="19"/>
        <v>-2799.96</v>
      </c>
    </row>
    <row r="536" spans="1:21" x14ac:dyDescent="0.25">
      <c r="A536" s="5"/>
      <c r="B536" s="5"/>
      <c r="C536" s="5"/>
      <c r="D536" s="5"/>
      <c r="E536" s="5" t="s">
        <v>134</v>
      </c>
      <c r="F536" s="5"/>
      <c r="G536" s="6">
        <v>43389</v>
      </c>
      <c r="H536" s="5"/>
      <c r="I536" s="5" t="s">
        <v>609</v>
      </c>
      <c r="J536" s="5"/>
      <c r="K536" s="5"/>
      <c r="L536" s="5"/>
      <c r="M536" s="5" t="s">
        <v>544</v>
      </c>
      <c r="N536" s="5"/>
      <c r="O536" s="14"/>
      <c r="P536" s="5"/>
      <c r="Q536" s="5" t="s">
        <v>551</v>
      </c>
      <c r="R536" s="5"/>
      <c r="S536" s="7">
        <v>5.63</v>
      </c>
      <c r="T536" s="5"/>
      <c r="U536" s="7">
        <f t="shared" si="19"/>
        <v>-2794.33</v>
      </c>
    </row>
    <row r="537" spans="1:21" x14ac:dyDescent="0.25">
      <c r="A537" s="5"/>
      <c r="B537" s="5"/>
      <c r="C537" s="5"/>
      <c r="D537" s="5"/>
      <c r="E537" s="5" t="s">
        <v>134</v>
      </c>
      <c r="F537" s="5"/>
      <c r="G537" s="6">
        <v>43389</v>
      </c>
      <c r="H537" s="5"/>
      <c r="I537" s="5" t="s">
        <v>609</v>
      </c>
      <c r="J537" s="5"/>
      <c r="K537" s="5"/>
      <c r="L537" s="5"/>
      <c r="M537" s="5" t="s">
        <v>548</v>
      </c>
      <c r="N537" s="5"/>
      <c r="O537" s="14"/>
      <c r="P537" s="5"/>
      <c r="Q537" s="5" t="s">
        <v>551</v>
      </c>
      <c r="R537" s="5"/>
      <c r="S537" s="7">
        <v>12.92</v>
      </c>
      <c r="T537" s="5"/>
      <c r="U537" s="7">
        <f t="shared" si="19"/>
        <v>-2781.41</v>
      </c>
    </row>
    <row r="538" spans="1:21" x14ac:dyDescent="0.25">
      <c r="A538" s="5"/>
      <c r="B538" s="5"/>
      <c r="C538" s="5"/>
      <c r="D538" s="5"/>
      <c r="E538" s="5" t="s">
        <v>134</v>
      </c>
      <c r="F538" s="5"/>
      <c r="G538" s="6">
        <v>43389</v>
      </c>
      <c r="H538" s="5"/>
      <c r="I538" s="5" t="s">
        <v>609</v>
      </c>
      <c r="J538" s="5"/>
      <c r="K538" s="5"/>
      <c r="L538" s="5"/>
      <c r="M538" s="5" t="s">
        <v>547</v>
      </c>
      <c r="N538" s="5"/>
      <c r="O538" s="14"/>
      <c r="P538" s="5"/>
      <c r="Q538" s="5" t="s">
        <v>551</v>
      </c>
      <c r="R538" s="5"/>
      <c r="S538" s="7">
        <v>73.31</v>
      </c>
      <c r="T538" s="5"/>
      <c r="U538" s="7">
        <f t="shared" si="19"/>
        <v>-2708.1</v>
      </c>
    </row>
    <row r="539" spans="1:21" x14ac:dyDescent="0.25">
      <c r="A539" s="5"/>
      <c r="B539" s="5"/>
      <c r="C539" s="5"/>
      <c r="D539" s="5"/>
      <c r="E539" s="5" t="s">
        <v>134</v>
      </c>
      <c r="F539" s="5"/>
      <c r="G539" s="6">
        <v>43423</v>
      </c>
      <c r="H539" s="5"/>
      <c r="I539" s="5" t="s">
        <v>610</v>
      </c>
      <c r="J539" s="5"/>
      <c r="K539" s="5"/>
      <c r="L539" s="5"/>
      <c r="M539" s="5" t="s">
        <v>544</v>
      </c>
      <c r="N539" s="5"/>
      <c r="O539" s="14"/>
      <c r="P539" s="5"/>
      <c r="Q539" s="5" t="s">
        <v>551</v>
      </c>
      <c r="R539" s="5"/>
      <c r="S539" s="7">
        <v>29.99</v>
      </c>
      <c r="T539" s="5"/>
      <c r="U539" s="7">
        <f t="shared" si="19"/>
        <v>-2678.11</v>
      </c>
    </row>
    <row r="540" spans="1:21" x14ac:dyDescent="0.25">
      <c r="A540" s="5"/>
      <c r="B540" s="5"/>
      <c r="C540" s="5"/>
      <c r="D540" s="5"/>
      <c r="E540" s="5" t="s">
        <v>134</v>
      </c>
      <c r="F540" s="5"/>
      <c r="G540" s="6">
        <v>43423</v>
      </c>
      <c r="H540" s="5"/>
      <c r="I540" s="5" t="s">
        <v>610</v>
      </c>
      <c r="J540" s="5"/>
      <c r="K540" s="5"/>
      <c r="L540" s="5"/>
      <c r="M540" s="5" t="s">
        <v>547</v>
      </c>
      <c r="N540" s="5"/>
      <c r="O540" s="14"/>
      <c r="P540" s="5"/>
      <c r="Q540" s="5" t="s">
        <v>551</v>
      </c>
      <c r="R540" s="5"/>
      <c r="S540" s="7">
        <v>24.66</v>
      </c>
      <c r="T540" s="5"/>
      <c r="U540" s="7">
        <f t="shared" si="19"/>
        <v>-2653.45</v>
      </c>
    </row>
    <row r="541" spans="1:21" x14ac:dyDescent="0.25">
      <c r="A541" s="5"/>
      <c r="B541" s="5"/>
      <c r="C541" s="5"/>
      <c r="D541" s="5"/>
      <c r="E541" s="5" t="s">
        <v>134</v>
      </c>
      <c r="F541" s="5"/>
      <c r="G541" s="6">
        <v>43423</v>
      </c>
      <c r="H541" s="5"/>
      <c r="I541" s="5" t="s">
        <v>610</v>
      </c>
      <c r="J541" s="5"/>
      <c r="K541" s="5"/>
      <c r="L541" s="5"/>
      <c r="M541" s="5" t="s">
        <v>543</v>
      </c>
      <c r="N541" s="5"/>
      <c r="O541" s="14"/>
      <c r="P541" s="5"/>
      <c r="Q541" s="5" t="s">
        <v>551</v>
      </c>
      <c r="R541" s="5"/>
      <c r="S541" s="7">
        <v>105.26</v>
      </c>
      <c r="T541" s="5"/>
      <c r="U541" s="7">
        <f t="shared" si="19"/>
        <v>-2548.19</v>
      </c>
    </row>
    <row r="542" spans="1:21" x14ac:dyDescent="0.25">
      <c r="A542" s="5"/>
      <c r="B542" s="5"/>
      <c r="C542" s="5"/>
      <c r="D542" s="5"/>
      <c r="E542" s="5" t="s">
        <v>134</v>
      </c>
      <c r="F542" s="5"/>
      <c r="G542" s="6">
        <v>43423</v>
      </c>
      <c r="H542" s="5"/>
      <c r="I542" s="5" t="s">
        <v>610</v>
      </c>
      <c r="J542" s="5"/>
      <c r="K542" s="5"/>
      <c r="L542" s="5"/>
      <c r="M542" s="5" t="s">
        <v>542</v>
      </c>
      <c r="N542" s="5"/>
      <c r="O542" s="14"/>
      <c r="P542" s="5"/>
      <c r="Q542" s="5" t="s">
        <v>551</v>
      </c>
      <c r="R542" s="5"/>
      <c r="S542" s="7">
        <v>79.489999999999995</v>
      </c>
      <c r="T542" s="5"/>
      <c r="U542" s="7">
        <f t="shared" si="19"/>
        <v>-2468.6999999999998</v>
      </c>
    </row>
    <row r="543" spans="1:21" x14ac:dyDescent="0.25">
      <c r="A543" s="5"/>
      <c r="B543" s="5"/>
      <c r="C543" s="5"/>
      <c r="D543" s="5"/>
      <c r="E543" s="5" t="s">
        <v>134</v>
      </c>
      <c r="F543" s="5"/>
      <c r="G543" s="6">
        <v>43423</v>
      </c>
      <c r="H543" s="5"/>
      <c r="I543" s="5" t="s">
        <v>610</v>
      </c>
      <c r="J543" s="5"/>
      <c r="K543" s="5"/>
      <c r="L543" s="5"/>
      <c r="M543" s="5" t="s">
        <v>543</v>
      </c>
      <c r="N543" s="5"/>
      <c r="O543" s="14"/>
      <c r="P543" s="5"/>
      <c r="Q543" s="5" t="s">
        <v>551</v>
      </c>
      <c r="R543" s="5"/>
      <c r="S543" s="7">
        <v>32.75</v>
      </c>
      <c r="T543" s="5"/>
      <c r="U543" s="7">
        <f t="shared" si="19"/>
        <v>-2435.9499999999998</v>
      </c>
    </row>
    <row r="544" spans="1:21" x14ac:dyDescent="0.25">
      <c r="A544" s="5"/>
      <c r="B544" s="5"/>
      <c r="C544" s="5"/>
      <c r="D544" s="5"/>
      <c r="E544" s="5" t="s">
        <v>134</v>
      </c>
      <c r="F544" s="5"/>
      <c r="G544" s="6">
        <v>43423</v>
      </c>
      <c r="H544" s="5"/>
      <c r="I544" s="5" t="s">
        <v>610</v>
      </c>
      <c r="J544" s="5"/>
      <c r="K544" s="5"/>
      <c r="L544" s="5"/>
      <c r="M544" s="5" t="s">
        <v>548</v>
      </c>
      <c r="N544" s="5"/>
      <c r="O544" s="14"/>
      <c r="P544" s="5"/>
      <c r="Q544" s="5" t="s">
        <v>551</v>
      </c>
      <c r="R544" s="5"/>
      <c r="S544" s="7">
        <v>34.409999999999997</v>
      </c>
      <c r="T544" s="5"/>
      <c r="U544" s="7">
        <f t="shared" si="19"/>
        <v>-2401.54</v>
      </c>
    </row>
    <row r="545" spans="1:21" ht="15.75" thickBot="1" x14ac:dyDescent="0.3">
      <c r="A545" s="5"/>
      <c r="B545" s="5"/>
      <c r="C545" s="5"/>
      <c r="D545" s="5"/>
      <c r="E545" s="5" t="s">
        <v>134</v>
      </c>
      <c r="F545" s="5"/>
      <c r="G545" s="6">
        <v>43423</v>
      </c>
      <c r="H545" s="5"/>
      <c r="I545" s="5" t="s">
        <v>610</v>
      </c>
      <c r="J545" s="5"/>
      <c r="K545" s="5"/>
      <c r="L545" s="5"/>
      <c r="M545" s="5" t="s">
        <v>547</v>
      </c>
      <c r="N545" s="5"/>
      <c r="O545" s="14"/>
      <c r="P545" s="5"/>
      <c r="Q545" s="5" t="s">
        <v>551</v>
      </c>
      <c r="R545" s="5"/>
      <c r="S545" s="8">
        <v>102.49</v>
      </c>
      <c r="T545" s="5"/>
      <c r="U545" s="8">
        <f t="shared" si="19"/>
        <v>-2299.0500000000002</v>
      </c>
    </row>
    <row r="546" spans="1:21" x14ac:dyDescent="0.25">
      <c r="A546" s="5"/>
      <c r="B546" s="5" t="s">
        <v>553</v>
      </c>
      <c r="C546" s="5"/>
      <c r="D546" s="5"/>
      <c r="E546" s="5"/>
      <c r="F546" s="5"/>
      <c r="G546" s="6"/>
      <c r="H546" s="5"/>
      <c r="I546" s="5"/>
      <c r="J546" s="5"/>
      <c r="K546" s="5"/>
      <c r="L546" s="5"/>
      <c r="M546" s="5"/>
      <c r="N546" s="5"/>
      <c r="O546" s="15"/>
      <c r="P546" s="5"/>
      <c r="Q546" s="5"/>
      <c r="R546" s="5"/>
      <c r="S546" s="7">
        <f>ROUND(SUM(S451:S545),5)</f>
        <v>-2299.0500000000002</v>
      </c>
      <c r="T546" s="5"/>
      <c r="U546" s="7">
        <f>U545</f>
        <v>-2299.0500000000002</v>
      </c>
    </row>
    <row r="547" spans="1:21" x14ac:dyDescent="0.25">
      <c r="A547" s="2"/>
      <c r="B547" s="2" t="s">
        <v>554</v>
      </c>
      <c r="C547" s="2"/>
      <c r="D547" s="2"/>
      <c r="E547" s="2"/>
      <c r="F547" s="2"/>
      <c r="G547" s="3"/>
      <c r="H547" s="2"/>
      <c r="I547" s="2"/>
      <c r="J547" s="2"/>
      <c r="K547" s="2"/>
      <c r="L547" s="2"/>
      <c r="M547" s="2"/>
      <c r="N547" s="2"/>
      <c r="O547" s="13"/>
      <c r="P547" s="2"/>
      <c r="Q547" s="2"/>
      <c r="R547" s="2"/>
      <c r="S547" s="4"/>
      <c r="T547" s="2"/>
      <c r="U547" s="4"/>
    </row>
    <row r="548" spans="1:21" x14ac:dyDescent="0.25">
      <c r="A548" s="5"/>
      <c r="B548" s="5"/>
      <c r="C548" s="5"/>
      <c r="D548" s="5"/>
      <c r="E548" s="5" t="s">
        <v>133</v>
      </c>
      <c r="F548" s="5"/>
      <c r="G548" s="6">
        <v>43066</v>
      </c>
      <c r="H548" s="5"/>
      <c r="I548" s="5"/>
      <c r="J548" s="5"/>
      <c r="K548" s="5"/>
      <c r="L548" s="5"/>
      <c r="M548" s="5" t="s">
        <v>516</v>
      </c>
      <c r="N548" s="5"/>
      <c r="O548" s="14"/>
      <c r="P548" s="5"/>
      <c r="Q548" s="5" t="s">
        <v>550</v>
      </c>
      <c r="R548" s="5"/>
      <c r="S548" s="7">
        <v>100</v>
      </c>
      <c r="T548" s="5"/>
      <c r="U548" s="7">
        <f t="shared" ref="U548:U559" si="20">ROUND(U547+S548,5)</f>
        <v>100</v>
      </c>
    </row>
    <row r="549" spans="1:21" x14ac:dyDescent="0.25">
      <c r="A549" s="5"/>
      <c r="B549" s="5"/>
      <c r="C549" s="5"/>
      <c r="D549" s="5"/>
      <c r="E549" s="5" t="s">
        <v>133</v>
      </c>
      <c r="F549" s="5"/>
      <c r="G549" s="6">
        <v>43102</v>
      </c>
      <c r="H549" s="5"/>
      <c r="I549" s="5"/>
      <c r="J549" s="5"/>
      <c r="K549" s="5"/>
      <c r="L549" s="5"/>
      <c r="M549" s="5" t="s">
        <v>516</v>
      </c>
      <c r="N549" s="5"/>
      <c r="O549" s="14"/>
      <c r="P549" s="5"/>
      <c r="Q549" s="5" t="s">
        <v>550</v>
      </c>
      <c r="R549" s="5"/>
      <c r="S549" s="7">
        <v>100</v>
      </c>
      <c r="T549" s="5"/>
      <c r="U549" s="7">
        <f t="shared" si="20"/>
        <v>200</v>
      </c>
    </row>
    <row r="550" spans="1:21" x14ac:dyDescent="0.25">
      <c r="A550" s="5"/>
      <c r="B550" s="5"/>
      <c r="C550" s="5"/>
      <c r="D550" s="5"/>
      <c r="E550" s="5" t="s">
        <v>133</v>
      </c>
      <c r="F550" s="5"/>
      <c r="G550" s="6">
        <v>43129</v>
      </c>
      <c r="H550" s="5"/>
      <c r="I550" s="5" t="s">
        <v>223</v>
      </c>
      <c r="J550" s="5"/>
      <c r="K550" s="5"/>
      <c r="L550" s="5"/>
      <c r="M550" s="5" t="s">
        <v>516</v>
      </c>
      <c r="N550" s="5"/>
      <c r="O550" s="14"/>
      <c r="P550" s="5"/>
      <c r="Q550" s="5" t="s">
        <v>550</v>
      </c>
      <c r="R550" s="5"/>
      <c r="S550" s="7">
        <v>100</v>
      </c>
      <c r="T550" s="5"/>
      <c r="U550" s="7">
        <f t="shared" si="20"/>
        <v>300</v>
      </c>
    </row>
    <row r="551" spans="1:21" x14ac:dyDescent="0.25">
      <c r="A551" s="5"/>
      <c r="B551" s="5"/>
      <c r="C551" s="5"/>
      <c r="D551" s="5"/>
      <c r="E551" s="5" t="s">
        <v>133</v>
      </c>
      <c r="F551" s="5"/>
      <c r="G551" s="6">
        <v>43157</v>
      </c>
      <c r="H551" s="5"/>
      <c r="I551" s="5"/>
      <c r="J551" s="5"/>
      <c r="K551" s="5" t="s">
        <v>393</v>
      </c>
      <c r="L551" s="5"/>
      <c r="M551" s="5" t="s">
        <v>516</v>
      </c>
      <c r="N551" s="5"/>
      <c r="O551" s="14"/>
      <c r="P551" s="5"/>
      <c r="Q551" s="5" t="s">
        <v>550</v>
      </c>
      <c r="R551" s="5"/>
      <c r="S551" s="7">
        <v>100</v>
      </c>
      <c r="T551" s="5"/>
      <c r="U551" s="7">
        <f t="shared" si="20"/>
        <v>400</v>
      </c>
    </row>
    <row r="552" spans="1:21" x14ac:dyDescent="0.25">
      <c r="A552" s="5"/>
      <c r="B552" s="5"/>
      <c r="C552" s="5"/>
      <c r="D552" s="5"/>
      <c r="E552" s="5" t="s">
        <v>134</v>
      </c>
      <c r="F552" s="5"/>
      <c r="G552" s="6">
        <v>43185</v>
      </c>
      <c r="H552" s="5"/>
      <c r="I552" s="5" t="s">
        <v>611</v>
      </c>
      <c r="J552" s="5"/>
      <c r="K552" s="5" t="s">
        <v>782</v>
      </c>
      <c r="L552" s="5"/>
      <c r="M552" s="5" t="s">
        <v>516</v>
      </c>
      <c r="N552" s="5"/>
      <c r="O552" s="14"/>
      <c r="P552" s="5"/>
      <c r="Q552" s="5" t="s">
        <v>551</v>
      </c>
      <c r="R552" s="5"/>
      <c r="S552" s="7">
        <v>100</v>
      </c>
      <c r="T552" s="5"/>
      <c r="U552" s="7">
        <f t="shared" si="20"/>
        <v>500</v>
      </c>
    </row>
    <row r="553" spans="1:21" x14ac:dyDescent="0.25">
      <c r="A553" s="5"/>
      <c r="B553" s="5"/>
      <c r="C553" s="5"/>
      <c r="D553" s="5"/>
      <c r="E553" s="5" t="s">
        <v>134</v>
      </c>
      <c r="F553" s="5"/>
      <c r="G553" s="6">
        <v>43220</v>
      </c>
      <c r="H553" s="5"/>
      <c r="I553" s="5" t="s">
        <v>612</v>
      </c>
      <c r="J553" s="5"/>
      <c r="K553" s="5" t="s">
        <v>395</v>
      </c>
      <c r="L553" s="5"/>
      <c r="M553" s="5" t="s">
        <v>516</v>
      </c>
      <c r="N553" s="5"/>
      <c r="O553" s="14"/>
      <c r="P553" s="5"/>
      <c r="Q553" s="5" t="s">
        <v>551</v>
      </c>
      <c r="R553" s="5"/>
      <c r="S553" s="7">
        <v>100</v>
      </c>
      <c r="T553" s="5"/>
      <c r="U553" s="7">
        <f t="shared" si="20"/>
        <v>600</v>
      </c>
    </row>
    <row r="554" spans="1:21" x14ac:dyDescent="0.25">
      <c r="A554" s="5"/>
      <c r="B554" s="5"/>
      <c r="C554" s="5"/>
      <c r="D554" s="5"/>
      <c r="E554" s="5" t="s">
        <v>134</v>
      </c>
      <c r="F554" s="5"/>
      <c r="G554" s="6">
        <v>43255</v>
      </c>
      <c r="H554" s="5"/>
      <c r="I554" s="5" t="s">
        <v>613</v>
      </c>
      <c r="J554" s="5"/>
      <c r="K554" s="5" t="s">
        <v>346</v>
      </c>
      <c r="L554" s="5"/>
      <c r="M554" s="5" t="s">
        <v>516</v>
      </c>
      <c r="N554" s="5"/>
      <c r="O554" s="14"/>
      <c r="P554" s="5"/>
      <c r="Q554" s="5" t="s">
        <v>551</v>
      </c>
      <c r="R554" s="5"/>
      <c r="S554" s="7">
        <v>100</v>
      </c>
      <c r="T554" s="5"/>
      <c r="U554" s="7">
        <f t="shared" si="20"/>
        <v>700</v>
      </c>
    </row>
    <row r="555" spans="1:21" x14ac:dyDescent="0.25">
      <c r="A555" s="5"/>
      <c r="B555" s="5"/>
      <c r="C555" s="5"/>
      <c r="D555" s="5"/>
      <c r="E555" s="5" t="s">
        <v>134</v>
      </c>
      <c r="F555" s="5"/>
      <c r="G555" s="6">
        <v>43283</v>
      </c>
      <c r="H555" s="5"/>
      <c r="I555" s="5" t="s">
        <v>614</v>
      </c>
      <c r="J555" s="5"/>
      <c r="K555" s="5" t="s">
        <v>350</v>
      </c>
      <c r="L555" s="5"/>
      <c r="M555" s="5" t="s">
        <v>516</v>
      </c>
      <c r="N555" s="5"/>
      <c r="O555" s="14"/>
      <c r="P555" s="5"/>
      <c r="Q555" s="5" t="s">
        <v>551</v>
      </c>
      <c r="R555" s="5"/>
      <c r="S555" s="7">
        <v>100</v>
      </c>
      <c r="T555" s="5"/>
      <c r="U555" s="7">
        <f t="shared" si="20"/>
        <v>800</v>
      </c>
    </row>
    <row r="556" spans="1:21" x14ac:dyDescent="0.25">
      <c r="A556" s="5"/>
      <c r="B556" s="5"/>
      <c r="C556" s="5"/>
      <c r="D556" s="5"/>
      <c r="E556" s="5" t="s">
        <v>134</v>
      </c>
      <c r="F556" s="5"/>
      <c r="G556" s="6">
        <v>43312</v>
      </c>
      <c r="H556" s="5"/>
      <c r="I556" s="5" t="s">
        <v>615</v>
      </c>
      <c r="J556" s="5"/>
      <c r="K556" s="5" t="s">
        <v>348</v>
      </c>
      <c r="L556" s="5"/>
      <c r="M556" s="5" t="s">
        <v>516</v>
      </c>
      <c r="N556" s="5"/>
      <c r="O556" s="14"/>
      <c r="P556" s="5"/>
      <c r="Q556" s="5" t="s">
        <v>551</v>
      </c>
      <c r="R556" s="5"/>
      <c r="S556" s="7">
        <v>100</v>
      </c>
      <c r="T556" s="5"/>
      <c r="U556" s="7">
        <f t="shared" si="20"/>
        <v>900</v>
      </c>
    </row>
    <row r="557" spans="1:21" x14ac:dyDescent="0.25">
      <c r="A557" s="5"/>
      <c r="B557" s="5"/>
      <c r="C557" s="5"/>
      <c r="D557" s="5"/>
      <c r="E557" s="5" t="s">
        <v>134</v>
      </c>
      <c r="F557" s="5"/>
      <c r="G557" s="6">
        <v>43347</v>
      </c>
      <c r="H557" s="5"/>
      <c r="I557" s="5" t="s">
        <v>616</v>
      </c>
      <c r="J557" s="5"/>
      <c r="K557" s="5" t="s">
        <v>370</v>
      </c>
      <c r="L557" s="5"/>
      <c r="M557" s="5" t="s">
        <v>516</v>
      </c>
      <c r="N557" s="5"/>
      <c r="O557" s="14"/>
      <c r="P557" s="5"/>
      <c r="Q557" s="5" t="s">
        <v>551</v>
      </c>
      <c r="R557" s="5"/>
      <c r="S557" s="7">
        <v>100</v>
      </c>
      <c r="T557" s="5"/>
      <c r="U557" s="7">
        <f t="shared" si="20"/>
        <v>1000</v>
      </c>
    </row>
    <row r="558" spans="1:21" x14ac:dyDescent="0.25">
      <c r="A558" s="5"/>
      <c r="B558" s="5"/>
      <c r="C558" s="5"/>
      <c r="D558" s="5"/>
      <c r="E558" s="5" t="s">
        <v>134</v>
      </c>
      <c r="F558" s="5"/>
      <c r="G558" s="6">
        <v>43374</v>
      </c>
      <c r="H558" s="5"/>
      <c r="I558" s="5" t="s">
        <v>617</v>
      </c>
      <c r="J558" s="5"/>
      <c r="K558" s="5" t="s">
        <v>371</v>
      </c>
      <c r="L558" s="5"/>
      <c r="M558" s="5" t="s">
        <v>516</v>
      </c>
      <c r="N558" s="5"/>
      <c r="O558" s="14"/>
      <c r="P558" s="5"/>
      <c r="Q558" s="5" t="s">
        <v>551</v>
      </c>
      <c r="R558" s="5"/>
      <c r="S558" s="7">
        <v>100</v>
      </c>
      <c r="T558" s="5"/>
      <c r="U558" s="7">
        <f t="shared" si="20"/>
        <v>1100</v>
      </c>
    </row>
    <row r="559" spans="1:21" ht="15.75" thickBot="1" x14ac:dyDescent="0.3">
      <c r="A559" s="5"/>
      <c r="B559" s="5"/>
      <c r="C559" s="5"/>
      <c r="D559" s="5"/>
      <c r="E559" s="5" t="s">
        <v>134</v>
      </c>
      <c r="F559" s="5"/>
      <c r="G559" s="6">
        <v>43409</v>
      </c>
      <c r="H559" s="5"/>
      <c r="I559" s="5" t="s">
        <v>618</v>
      </c>
      <c r="J559" s="5"/>
      <c r="K559" s="5" t="s">
        <v>384</v>
      </c>
      <c r="L559" s="5"/>
      <c r="M559" s="5" t="s">
        <v>516</v>
      </c>
      <c r="N559" s="5"/>
      <c r="O559" s="14"/>
      <c r="P559" s="5"/>
      <c r="Q559" s="5" t="s">
        <v>551</v>
      </c>
      <c r="R559" s="5"/>
      <c r="S559" s="8">
        <v>100</v>
      </c>
      <c r="T559" s="5"/>
      <c r="U559" s="8">
        <f t="shared" si="20"/>
        <v>1200</v>
      </c>
    </row>
    <row r="560" spans="1:21" x14ac:dyDescent="0.25">
      <c r="A560" s="5"/>
      <c r="B560" s="5" t="s">
        <v>555</v>
      </c>
      <c r="C560" s="5"/>
      <c r="D560" s="5"/>
      <c r="E560" s="5"/>
      <c r="F560" s="5"/>
      <c r="G560" s="6"/>
      <c r="H560" s="5"/>
      <c r="I560" s="5"/>
      <c r="J560" s="5"/>
      <c r="K560" s="5"/>
      <c r="L560" s="5"/>
      <c r="M560" s="5"/>
      <c r="N560" s="5"/>
      <c r="O560" s="15"/>
      <c r="P560" s="5"/>
      <c r="Q560" s="5"/>
      <c r="R560" s="5"/>
      <c r="S560" s="7">
        <f>ROUND(SUM(S547:S559),5)</f>
        <v>1200</v>
      </c>
      <c r="T560" s="5"/>
      <c r="U560" s="7">
        <f>U559</f>
        <v>1200</v>
      </c>
    </row>
    <row r="561" spans="1:21" x14ac:dyDescent="0.25">
      <c r="A561" s="2"/>
      <c r="B561" s="2" t="s">
        <v>556</v>
      </c>
      <c r="C561" s="2"/>
      <c r="D561" s="2"/>
      <c r="E561" s="2"/>
      <c r="F561" s="2"/>
      <c r="G561" s="3"/>
      <c r="H561" s="2"/>
      <c r="I561" s="2"/>
      <c r="J561" s="2"/>
      <c r="K561" s="2"/>
      <c r="L561" s="2"/>
      <c r="M561" s="2"/>
      <c r="N561" s="2"/>
      <c r="O561" s="13"/>
      <c r="P561" s="2"/>
      <c r="Q561" s="2"/>
      <c r="R561" s="2"/>
      <c r="S561" s="4"/>
      <c r="T561" s="2"/>
      <c r="U561" s="4"/>
    </row>
    <row r="562" spans="1:21" ht="15.75" thickBot="1" x14ac:dyDescent="0.3">
      <c r="A562" s="1"/>
      <c r="B562" s="1"/>
      <c r="C562" s="5"/>
      <c r="D562" s="5"/>
      <c r="E562" s="5" t="s">
        <v>135</v>
      </c>
      <c r="F562" s="5"/>
      <c r="G562" s="6">
        <v>43398</v>
      </c>
      <c r="H562" s="5"/>
      <c r="I562" s="5"/>
      <c r="J562" s="5"/>
      <c r="K562" s="5" t="s">
        <v>783</v>
      </c>
      <c r="L562" s="5"/>
      <c r="M562" s="5" t="s">
        <v>517</v>
      </c>
      <c r="N562" s="5"/>
      <c r="O562" s="14"/>
      <c r="P562" s="5"/>
      <c r="Q562" s="5" t="s">
        <v>552</v>
      </c>
      <c r="R562" s="5"/>
      <c r="S562" s="8">
        <v>-18</v>
      </c>
      <c r="T562" s="5"/>
      <c r="U562" s="8">
        <f>ROUND(U561+S562,5)</f>
        <v>-18</v>
      </c>
    </row>
    <row r="563" spans="1:21" x14ac:dyDescent="0.25">
      <c r="A563" s="5"/>
      <c r="B563" s="5" t="s">
        <v>557</v>
      </c>
      <c r="C563" s="5"/>
      <c r="D563" s="5"/>
      <c r="E563" s="5"/>
      <c r="F563" s="5"/>
      <c r="G563" s="6"/>
      <c r="H563" s="5"/>
      <c r="I563" s="5"/>
      <c r="J563" s="5"/>
      <c r="K563" s="5"/>
      <c r="L563" s="5"/>
      <c r="M563" s="5"/>
      <c r="N563" s="5"/>
      <c r="O563" s="15"/>
      <c r="P563" s="5"/>
      <c r="Q563" s="5"/>
      <c r="R563" s="5"/>
      <c r="S563" s="7">
        <f>ROUND(SUM(S561:S562),5)</f>
        <v>-18</v>
      </c>
      <c r="T563" s="5"/>
      <c r="U563" s="7">
        <f>U562</f>
        <v>-18</v>
      </c>
    </row>
    <row r="564" spans="1:21" x14ac:dyDescent="0.25">
      <c r="A564" s="2"/>
      <c r="B564" s="2" t="s">
        <v>558</v>
      </c>
      <c r="C564" s="2"/>
      <c r="D564" s="2"/>
      <c r="E564" s="2"/>
      <c r="F564" s="2"/>
      <c r="G564" s="3"/>
      <c r="H564" s="2"/>
      <c r="I564" s="2"/>
      <c r="J564" s="2"/>
      <c r="K564" s="2"/>
      <c r="L564" s="2"/>
      <c r="M564" s="2"/>
      <c r="N564" s="2"/>
      <c r="O564" s="13"/>
      <c r="P564" s="2"/>
      <c r="Q564" s="2"/>
      <c r="R564" s="2"/>
      <c r="S564" s="4"/>
      <c r="T564" s="2"/>
      <c r="U564" s="4"/>
    </row>
    <row r="565" spans="1:21" x14ac:dyDescent="0.25">
      <c r="A565" s="5"/>
      <c r="B565" s="5"/>
      <c r="C565" s="5"/>
      <c r="D565" s="5"/>
      <c r="E565" s="5" t="s">
        <v>133</v>
      </c>
      <c r="F565" s="5"/>
      <c r="G565" s="6">
        <v>43066</v>
      </c>
      <c r="H565" s="5"/>
      <c r="I565" s="5"/>
      <c r="J565" s="5"/>
      <c r="K565" s="5" t="s">
        <v>784</v>
      </c>
      <c r="L565" s="5"/>
      <c r="M565" s="5" t="s">
        <v>522</v>
      </c>
      <c r="N565" s="5"/>
      <c r="O565" s="14"/>
      <c r="P565" s="5"/>
      <c r="Q565" s="5" t="s">
        <v>550</v>
      </c>
      <c r="R565" s="5"/>
      <c r="S565" s="7">
        <v>71.02</v>
      </c>
      <c r="T565" s="5"/>
      <c r="U565" s="7">
        <f>ROUND(U564+S565,5)</f>
        <v>71.02</v>
      </c>
    </row>
    <row r="566" spans="1:21" ht="15.75" thickBot="1" x14ac:dyDescent="0.3">
      <c r="A566" s="5"/>
      <c r="B566" s="5"/>
      <c r="C566" s="5"/>
      <c r="D566" s="5"/>
      <c r="E566" s="5" t="s">
        <v>133</v>
      </c>
      <c r="F566" s="5"/>
      <c r="G566" s="6">
        <v>43088</v>
      </c>
      <c r="H566" s="5"/>
      <c r="I566" s="5"/>
      <c r="J566" s="5"/>
      <c r="K566" s="5" t="s">
        <v>785</v>
      </c>
      <c r="L566" s="5"/>
      <c r="M566" s="5" t="s">
        <v>522</v>
      </c>
      <c r="N566" s="5"/>
      <c r="O566" s="14"/>
      <c r="P566" s="5"/>
      <c r="Q566" s="5" t="s">
        <v>550</v>
      </c>
      <c r="R566" s="5"/>
      <c r="S566" s="8">
        <v>71.02</v>
      </c>
      <c r="T566" s="5"/>
      <c r="U566" s="8">
        <f>ROUND(U565+S566,5)</f>
        <v>142.04</v>
      </c>
    </row>
    <row r="567" spans="1:21" x14ac:dyDescent="0.25">
      <c r="A567" s="5"/>
      <c r="B567" s="5" t="s">
        <v>559</v>
      </c>
      <c r="C567" s="5"/>
      <c r="D567" s="5"/>
      <c r="E567" s="5"/>
      <c r="F567" s="5"/>
      <c r="G567" s="6"/>
      <c r="H567" s="5"/>
      <c r="I567" s="5"/>
      <c r="J567" s="5"/>
      <c r="K567" s="5"/>
      <c r="L567" s="5"/>
      <c r="M567" s="5"/>
      <c r="N567" s="5"/>
      <c r="O567" s="15"/>
      <c r="P567" s="5"/>
      <c r="Q567" s="5"/>
      <c r="R567" s="5"/>
      <c r="S567" s="7">
        <f>ROUND(SUM(S564:S566),5)</f>
        <v>142.04</v>
      </c>
      <c r="T567" s="5"/>
      <c r="U567" s="7">
        <f>U566</f>
        <v>142.04</v>
      </c>
    </row>
    <row r="568" spans="1:21" x14ac:dyDescent="0.25">
      <c r="A568" s="2"/>
      <c r="B568" s="2" t="s">
        <v>560</v>
      </c>
      <c r="C568" s="2"/>
      <c r="D568" s="2"/>
      <c r="E568" s="2"/>
      <c r="F568" s="2"/>
      <c r="G568" s="3"/>
      <c r="H568" s="2"/>
      <c r="I568" s="2"/>
      <c r="J568" s="2"/>
      <c r="K568" s="2"/>
      <c r="L568" s="2"/>
      <c r="M568" s="2"/>
      <c r="N568" s="2"/>
      <c r="O568" s="13"/>
      <c r="P568" s="2"/>
      <c r="Q568" s="2"/>
      <c r="R568" s="2"/>
      <c r="S568" s="4"/>
      <c r="T568" s="2"/>
      <c r="U568" s="4"/>
    </row>
    <row r="569" spans="1:21" ht="15.75" thickBot="1" x14ac:dyDescent="0.3">
      <c r="A569" s="1"/>
      <c r="B569" s="1"/>
      <c r="C569" s="5"/>
      <c r="D569" s="5"/>
      <c r="E569" s="5" t="s">
        <v>134</v>
      </c>
      <c r="F569" s="5"/>
      <c r="G569" s="6">
        <v>43376</v>
      </c>
      <c r="H569" s="5"/>
      <c r="I569" s="5" t="s">
        <v>619</v>
      </c>
      <c r="J569" s="5"/>
      <c r="K569" s="5" t="s">
        <v>786</v>
      </c>
      <c r="L569" s="5"/>
      <c r="M569" s="5" t="s">
        <v>512</v>
      </c>
      <c r="N569" s="5"/>
      <c r="O569" s="14"/>
      <c r="P569" s="5"/>
      <c r="Q569" s="5" t="s">
        <v>551</v>
      </c>
      <c r="R569" s="5"/>
      <c r="S569" s="8">
        <v>80.63</v>
      </c>
      <c r="T569" s="5"/>
      <c r="U569" s="8">
        <f>ROUND(U568+S569,5)</f>
        <v>80.63</v>
      </c>
    </row>
    <row r="570" spans="1:21" x14ac:dyDescent="0.25">
      <c r="A570" s="5"/>
      <c r="B570" s="5" t="s">
        <v>561</v>
      </c>
      <c r="C570" s="5"/>
      <c r="D570" s="5"/>
      <c r="E570" s="5"/>
      <c r="F570" s="5"/>
      <c r="G570" s="6"/>
      <c r="H570" s="5"/>
      <c r="I570" s="5"/>
      <c r="J570" s="5"/>
      <c r="K570" s="5"/>
      <c r="L570" s="5"/>
      <c r="M570" s="5"/>
      <c r="N570" s="5"/>
      <c r="O570" s="15"/>
      <c r="P570" s="5"/>
      <c r="Q570" s="5"/>
      <c r="R570" s="5"/>
      <c r="S570" s="7">
        <f>ROUND(SUM(S568:S569),5)</f>
        <v>80.63</v>
      </c>
      <c r="T570" s="5"/>
      <c r="U570" s="7">
        <f>U569</f>
        <v>80.63</v>
      </c>
    </row>
    <row r="571" spans="1:21" x14ac:dyDescent="0.25">
      <c r="A571" s="2"/>
      <c r="B571" s="2" t="s">
        <v>562</v>
      </c>
      <c r="C571" s="2"/>
      <c r="D571" s="2"/>
      <c r="E571" s="2"/>
      <c r="F571" s="2"/>
      <c r="G571" s="3"/>
      <c r="H571" s="2"/>
      <c r="I571" s="2"/>
      <c r="J571" s="2"/>
      <c r="K571" s="2"/>
      <c r="L571" s="2"/>
      <c r="M571" s="2"/>
      <c r="N571" s="2"/>
      <c r="O571" s="13"/>
      <c r="P571" s="2"/>
      <c r="Q571" s="2"/>
      <c r="R571" s="2"/>
      <c r="S571" s="4"/>
      <c r="T571" s="2"/>
      <c r="U571" s="4"/>
    </row>
    <row r="572" spans="1:21" x14ac:dyDescent="0.25">
      <c r="A572" s="5"/>
      <c r="B572" s="5"/>
      <c r="C572" s="5"/>
      <c r="D572" s="5"/>
      <c r="E572" s="5" t="s">
        <v>134</v>
      </c>
      <c r="F572" s="5"/>
      <c r="G572" s="6">
        <v>43328</v>
      </c>
      <c r="H572" s="5"/>
      <c r="I572" s="5" t="s">
        <v>620</v>
      </c>
      <c r="J572" s="5"/>
      <c r="K572" s="5"/>
      <c r="L572" s="5"/>
      <c r="M572" s="5" t="s">
        <v>925</v>
      </c>
      <c r="N572" s="5"/>
      <c r="O572" s="14"/>
      <c r="P572" s="5"/>
      <c r="Q572" s="5" t="s">
        <v>551</v>
      </c>
      <c r="R572" s="5"/>
      <c r="S572" s="7">
        <v>49</v>
      </c>
      <c r="T572" s="5"/>
      <c r="U572" s="7">
        <f>ROUND(U571+S572,5)</f>
        <v>49</v>
      </c>
    </row>
    <row r="573" spans="1:21" ht="15.75" thickBot="1" x14ac:dyDescent="0.3">
      <c r="A573" s="5"/>
      <c r="B573" s="5"/>
      <c r="C573" s="5"/>
      <c r="D573" s="5"/>
      <c r="E573" s="5" t="s">
        <v>134</v>
      </c>
      <c r="F573" s="5"/>
      <c r="G573" s="6">
        <v>43417</v>
      </c>
      <c r="H573" s="5"/>
      <c r="I573" s="5" t="s">
        <v>621</v>
      </c>
      <c r="J573" s="5"/>
      <c r="K573" s="5" t="s">
        <v>787</v>
      </c>
      <c r="L573" s="5"/>
      <c r="M573" s="5" t="s">
        <v>925</v>
      </c>
      <c r="N573" s="5"/>
      <c r="O573" s="14"/>
      <c r="P573" s="5"/>
      <c r="Q573" s="5" t="s">
        <v>552</v>
      </c>
      <c r="R573" s="5"/>
      <c r="S573" s="8">
        <v>40</v>
      </c>
      <c r="T573" s="5"/>
      <c r="U573" s="8">
        <f>ROUND(U572+S573,5)</f>
        <v>89</v>
      </c>
    </row>
    <row r="574" spans="1:21" x14ac:dyDescent="0.25">
      <c r="A574" s="5"/>
      <c r="B574" s="5" t="s">
        <v>563</v>
      </c>
      <c r="C574" s="5"/>
      <c r="D574" s="5"/>
      <c r="E574" s="5"/>
      <c r="F574" s="5"/>
      <c r="G574" s="6"/>
      <c r="H574" s="5"/>
      <c r="I574" s="5"/>
      <c r="J574" s="5"/>
      <c r="K574" s="5"/>
      <c r="L574" s="5"/>
      <c r="M574" s="5"/>
      <c r="N574" s="5"/>
      <c r="O574" s="15"/>
      <c r="P574" s="5"/>
      <c r="Q574" s="5"/>
      <c r="R574" s="5"/>
      <c r="S574" s="7">
        <f>ROUND(SUM(S571:S573),5)</f>
        <v>89</v>
      </c>
      <c r="T574" s="5"/>
      <c r="U574" s="7">
        <f>U573</f>
        <v>89</v>
      </c>
    </row>
    <row r="575" spans="1:21" x14ac:dyDescent="0.25">
      <c r="A575" s="2"/>
      <c r="B575" s="2" t="s">
        <v>564</v>
      </c>
      <c r="C575" s="2"/>
      <c r="D575" s="2"/>
      <c r="E575" s="2"/>
      <c r="F575" s="2"/>
      <c r="G575" s="3"/>
      <c r="H575" s="2"/>
      <c r="I575" s="2"/>
      <c r="J575" s="2"/>
      <c r="K575" s="2"/>
      <c r="L575" s="2"/>
      <c r="M575" s="2"/>
      <c r="N575" s="2"/>
      <c r="O575" s="13"/>
      <c r="P575" s="2"/>
      <c r="Q575" s="2"/>
      <c r="R575" s="2"/>
      <c r="S575" s="4"/>
      <c r="T575" s="2"/>
      <c r="U575" s="4"/>
    </row>
    <row r="576" spans="1:21" x14ac:dyDescent="0.25">
      <c r="A576" s="5"/>
      <c r="B576" s="5"/>
      <c r="C576" s="5"/>
      <c r="D576" s="5"/>
      <c r="E576" s="5" t="s">
        <v>133</v>
      </c>
      <c r="F576" s="5"/>
      <c r="G576" s="6">
        <v>43066</v>
      </c>
      <c r="H576" s="5"/>
      <c r="I576" s="5"/>
      <c r="J576" s="5"/>
      <c r="K576" s="5"/>
      <c r="L576" s="5"/>
      <c r="M576" s="5" t="s">
        <v>516</v>
      </c>
      <c r="N576" s="5"/>
      <c r="O576" s="14"/>
      <c r="P576" s="5"/>
      <c r="Q576" s="5" t="s">
        <v>550</v>
      </c>
      <c r="R576" s="5"/>
      <c r="S576" s="7">
        <v>100</v>
      </c>
      <c r="T576" s="5"/>
      <c r="U576" s="7">
        <f t="shared" ref="U576:U587" si="21">ROUND(U575+S576,5)</f>
        <v>100</v>
      </c>
    </row>
    <row r="577" spans="1:21" x14ac:dyDescent="0.25">
      <c r="A577" s="5"/>
      <c r="B577" s="5"/>
      <c r="C577" s="5"/>
      <c r="D577" s="5"/>
      <c r="E577" s="5" t="s">
        <v>133</v>
      </c>
      <c r="F577" s="5"/>
      <c r="G577" s="6">
        <v>43102</v>
      </c>
      <c r="H577" s="5"/>
      <c r="I577" s="5"/>
      <c r="J577" s="5"/>
      <c r="K577" s="5"/>
      <c r="L577" s="5"/>
      <c r="M577" s="5" t="s">
        <v>516</v>
      </c>
      <c r="N577" s="5"/>
      <c r="O577" s="14"/>
      <c r="P577" s="5"/>
      <c r="Q577" s="5" t="s">
        <v>550</v>
      </c>
      <c r="R577" s="5"/>
      <c r="S577" s="7">
        <v>100</v>
      </c>
      <c r="T577" s="5"/>
      <c r="U577" s="7">
        <f t="shared" si="21"/>
        <v>200</v>
      </c>
    </row>
    <row r="578" spans="1:21" x14ac:dyDescent="0.25">
      <c r="A578" s="5"/>
      <c r="B578" s="5"/>
      <c r="C578" s="5"/>
      <c r="D578" s="5"/>
      <c r="E578" s="5" t="s">
        <v>133</v>
      </c>
      <c r="F578" s="5"/>
      <c r="G578" s="6">
        <v>43129</v>
      </c>
      <c r="H578" s="5"/>
      <c r="I578" s="5" t="s">
        <v>223</v>
      </c>
      <c r="J578" s="5"/>
      <c r="K578" s="5"/>
      <c r="L578" s="5"/>
      <c r="M578" s="5" t="s">
        <v>516</v>
      </c>
      <c r="N578" s="5"/>
      <c r="O578" s="14"/>
      <c r="P578" s="5"/>
      <c r="Q578" s="5" t="s">
        <v>550</v>
      </c>
      <c r="R578" s="5"/>
      <c r="S578" s="7">
        <v>100</v>
      </c>
      <c r="T578" s="5"/>
      <c r="U578" s="7">
        <f t="shared" si="21"/>
        <v>300</v>
      </c>
    </row>
    <row r="579" spans="1:21" x14ac:dyDescent="0.25">
      <c r="A579" s="5"/>
      <c r="B579" s="5"/>
      <c r="C579" s="5"/>
      <c r="D579" s="5"/>
      <c r="E579" s="5" t="s">
        <v>133</v>
      </c>
      <c r="F579" s="5"/>
      <c r="G579" s="6">
        <v>43157</v>
      </c>
      <c r="H579" s="5"/>
      <c r="I579" s="5"/>
      <c r="J579" s="5"/>
      <c r="K579" s="5" t="s">
        <v>393</v>
      </c>
      <c r="L579" s="5"/>
      <c r="M579" s="5" t="s">
        <v>516</v>
      </c>
      <c r="N579" s="5"/>
      <c r="O579" s="14"/>
      <c r="P579" s="5"/>
      <c r="Q579" s="5" t="s">
        <v>550</v>
      </c>
      <c r="R579" s="5"/>
      <c r="S579" s="7">
        <v>100</v>
      </c>
      <c r="T579" s="5"/>
      <c r="U579" s="7">
        <f t="shared" si="21"/>
        <v>400</v>
      </c>
    </row>
    <row r="580" spans="1:21" x14ac:dyDescent="0.25">
      <c r="A580" s="5"/>
      <c r="B580" s="5"/>
      <c r="C580" s="5"/>
      <c r="D580" s="5"/>
      <c r="E580" s="5" t="s">
        <v>134</v>
      </c>
      <c r="F580" s="5"/>
      <c r="G580" s="6">
        <v>43185</v>
      </c>
      <c r="H580" s="5"/>
      <c r="I580" s="5" t="s">
        <v>622</v>
      </c>
      <c r="J580" s="5"/>
      <c r="K580" s="5" t="s">
        <v>788</v>
      </c>
      <c r="L580" s="5"/>
      <c r="M580" s="5" t="s">
        <v>516</v>
      </c>
      <c r="N580" s="5"/>
      <c r="O580" s="14"/>
      <c r="P580" s="5"/>
      <c r="Q580" s="5" t="s">
        <v>551</v>
      </c>
      <c r="R580" s="5"/>
      <c r="S580" s="7">
        <v>100</v>
      </c>
      <c r="T580" s="5"/>
      <c r="U580" s="7">
        <f t="shared" si="21"/>
        <v>500</v>
      </c>
    </row>
    <row r="581" spans="1:21" x14ac:dyDescent="0.25">
      <c r="A581" s="5"/>
      <c r="B581" s="5"/>
      <c r="C581" s="5"/>
      <c r="D581" s="5"/>
      <c r="E581" s="5" t="s">
        <v>134</v>
      </c>
      <c r="F581" s="5"/>
      <c r="G581" s="6">
        <v>43220</v>
      </c>
      <c r="H581" s="5"/>
      <c r="I581" s="5" t="s">
        <v>623</v>
      </c>
      <c r="J581" s="5"/>
      <c r="K581" s="5" t="s">
        <v>395</v>
      </c>
      <c r="L581" s="5"/>
      <c r="M581" s="5" t="s">
        <v>516</v>
      </c>
      <c r="N581" s="5"/>
      <c r="O581" s="14"/>
      <c r="P581" s="5"/>
      <c r="Q581" s="5" t="s">
        <v>551</v>
      </c>
      <c r="R581" s="5"/>
      <c r="S581" s="7">
        <v>100</v>
      </c>
      <c r="T581" s="5"/>
      <c r="U581" s="7">
        <f t="shared" si="21"/>
        <v>600</v>
      </c>
    </row>
    <row r="582" spans="1:21" x14ac:dyDescent="0.25">
      <c r="A582" s="5"/>
      <c r="B582" s="5"/>
      <c r="C582" s="5"/>
      <c r="D582" s="5"/>
      <c r="E582" s="5" t="s">
        <v>134</v>
      </c>
      <c r="F582" s="5"/>
      <c r="G582" s="6">
        <v>43255</v>
      </c>
      <c r="H582" s="5"/>
      <c r="I582" s="5" t="s">
        <v>624</v>
      </c>
      <c r="J582" s="5"/>
      <c r="K582" s="5" t="s">
        <v>346</v>
      </c>
      <c r="L582" s="5"/>
      <c r="M582" s="5" t="s">
        <v>516</v>
      </c>
      <c r="N582" s="5"/>
      <c r="O582" s="14"/>
      <c r="P582" s="5"/>
      <c r="Q582" s="5" t="s">
        <v>551</v>
      </c>
      <c r="R582" s="5"/>
      <c r="S582" s="7">
        <v>100</v>
      </c>
      <c r="T582" s="5"/>
      <c r="U582" s="7">
        <f t="shared" si="21"/>
        <v>700</v>
      </c>
    </row>
    <row r="583" spans="1:21" x14ac:dyDescent="0.25">
      <c r="A583" s="5"/>
      <c r="B583" s="5"/>
      <c r="C583" s="5"/>
      <c r="D583" s="5"/>
      <c r="E583" s="5" t="s">
        <v>134</v>
      </c>
      <c r="F583" s="5"/>
      <c r="G583" s="6">
        <v>43283</v>
      </c>
      <c r="H583" s="5"/>
      <c r="I583" s="5" t="s">
        <v>625</v>
      </c>
      <c r="J583" s="5"/>
      <c r="K583" s="5" t="s">
        <v>350</v>
      </c>
      <c r="L583" s="5"/>
      <c r="M583" s="5" t="s">
        <v>516</v>
      </c>
      <c r="N583" s="5"/>
      <c r="O583" s="14"/>
      <c r="P583" s="5"/>
      <c r="Q583" s="5" t="s">
        <v>551</v>
      </c>
      <c r="R583" s="5"/>
      <c r="S583" s="7">
        <v>100</v>
      </c>
      <c r="T583" s="5"/>
      <c r="U583" s="7">
        <f t="shared" si="21"/>
        <v>800</v>
      </c>
    </row>
    <row r="584" spans="1:21" x14ac:dyDescent="0.25">
      <c r="A584" s="5"/>
      <c r="B584" s="5"/>
      <c r="C584" s="5"/>
      <c r="D584" s="5"/>
      <c r="E584" s="5" t="s">
        <v>134</v>
      </c>
      <c r="F584" s="5"/>
      <c r="G584" s="6">
        <v>43312</v>
      </c>
      <c r="H584" s="5"/>
      <c r="I584" s="5" t="s">
        <v>626</v>
      </c>
      <c r="J584" s="5"/>
      <c r="K584" s="5" t="s">
        <v>348</v>
      </c>
      <c r="L584" s="5"/>
      <c r="M584" s="5" t="s">
        <v>516</v>
      </c>
      <c r="N584" s="5"/>
      <c r="O584" s="14"/>
      <c r="P584" s="5"/>
      <c r="Q584" s="5" t="s">
        <v>551</v>
      </c>
      <c r="R584" s="5"/>
      <c r="S584" s="7">
        <v>100</v>
      </c>
      <c r="T584" s="5"/>
      <c r="U584" s="7">
        <f t="shared" si="21"/>
        <v>900</v>
      </c>
    </row>
    <row r="585" spans="1:21" x14ac:dyDescent="0.25">
      <c r="A585" s="5"/>
      <c r="B585" s="5"/>
      <c r="C585" s="5"/>
      <c r="D585" s="5"/>
      <c r="E585" s="5" t="s">
        <v>134</v>
      </c>
      <c r="F585" s="5"/>
      <c r="G585" s="6">
        <v>43347</v>
      </c>
      <c r="H585" s="5"/>
      <c r="I585" s="5" t="s">
        <v>627</v>
      </c>
      <c r="J585" s="5"/>
      <c r="K585" s="5" t="s">
        <v>370</v>
      </c>
      <c r="L585" s="5"/>
      <c r="M585" s="5" t="s">
        <v>516</v>
      </c>
      <c r="N585" s="5"/>
      <c r="O585" s="14"/>
      <c r="P585" s="5"/>
      <c r="Q585" s="5" t="s">
        <v>551</v>
      </c>
      <c r="R585" s="5"/>
      <c r="S585" s="7">
        <v>100</v>
      </c>
      <c r="T585" s="5"/>
      <c r="U585" s="7">
        <f t="shared" si="21"/>
        <v>1000</v>
      </c>
    </row>
    <row r="586" spans="1:21" x14ac:dyDescent="0.25">
      <c r="A586" s="5"/>
      <c r="B586" s="5"/>
      <c r="C586" s="5"/>
      <c r="D586" s="5"/>
      <c r="E586" s="5" t="s">
        <v>134</v>
      </c>
      <c r="F586" s="5"/>
      <c r="G586" s="6">
        <v>43374</v>
      </c>
      <c r="H586" s="5"/>
      <c r="I586" s="5" t="s">
        <v>628</v>
      </c>
      <c r="J586" s="5"/>
      <c r="K586" s="5" t="s">
        <v>371</v>
      </c>
      <c r="L586" s="5"/>
      <c r="M586" s="5" t="s">
        <v>516</v>
      </c>
      <c r="N586" s="5"/>
      <c r="O586" s="14"/>
      <c r="P586" s="5"/>
      <c r="Q586" s="5" t="s">
        <v>551</v>
      </c>
      <c r="R586" s="5"/>
      <c r="S586" s="7">
        <v>100</v>
      </c>
      <c r="T586" s="5"/>
      <c r="U586" s="7">
        <f t="shared" si="21"/>
        <v>1100</v>
      </c>
    </row>
    <row r="587" spans="1:21" ht="15.75" thickBot="1" x14ac:dyDescent="0.3">
      <c r="A587" s="5"/>
      <c r="B587" s="5"/>
      <c r="C587" s="5"/>
      <c r="D587" s="5"/>
      <c r="E587" s="5" t="s">
        <v>134</v>
      </c>
      <c r="F587" s="5"/>
      <c r="G587" s="6">
        <v>43409</v>
      </c>
      <c r="H587" s="5"/>
      <c r="I587" s="5" t="s">
        <v>629</v>
      </c>
      <c r="J587" s="5"/>
      <c r="K587" s="5" t="s">
        <v>384</v>
      </c>
      <c r="L587" s="5"/>
      <c r="M587" s="5" t="s">
        <v>516</v>
      </c>
      <c r="N587" s="5"/>
      <c r="O587" s="14"/>
      <c r="P587" s="5"/>
      <c r="Q587" s="5" t="s">
        <v>551</v>
      </c>
      <c r="R587" s="5"/>
      <c r="S587" s="8">
        <v>100</v>
      </c>
      <c r="T587" s="5"/>
      <c r="U587" s="8">
        <f t="shared" si="21"/>
        <v>1200</v>
      </c>
    </row>
    <row r="588" spans="1:21" x14ac:dyDescent="0.25">
      <c r="A588" s="5"/>
      <c r="B588" s="5" t="s">
        <v>565</v>
      </c>
      <c r="C588" s="5"/>
      <c r="D588" s="5"/>
      <c r="E588" s="5"/>
      <c r="F588" s="5"/>
      <c r="G588" s="6"/>
      <c r="H588" s="5"/>
      <c r="I588" s="5"/>
      <c r="J588" s="5"/>
      <c r="K588" s="5"/>
      <c r="L588" s="5"/>
      <c r="M588" s="5"/>
      <c r="N588" s="5"/>
      <c r="O588" s="15"/>
      <c r="P588" s="5"/>
      <c r="Q588" s="5"/>
      <c r="R588" s="5"/>
      <c r="S588" s="7">
        <f>ROUND(SUM(S575:S587),5)</f>
        <v>1200</v>
      </c>
      <c r="T588" s="5"/>
      <c r="U588" s="7">
        <f>U587</f>
        <v>1200</v>
      </c>
    </row>
    <row r="589" spans="1:21" x14ac:dyDescent="0.25">
      <c r="A589" s="2"/>
      <c r="B589" s="2" t="s">
        <v>566</v>
      </c>
      <c r="C589" s="2"/>
      <c r="D589" s="2"/>
      <c r="E589" s="2"/>
      <c r="F589" s="2"/>
      <c r="G589" s="3"/>
      <c r="H589" s="2"/>
      <c r="I589" s="2"/>
      <c r="J589" s="2"/>
      <c r="K589" s="2"/>
      <c r="L589" s="2"/>
      <c r="M589" s="2"/>
      <c r="N589" s="2"/>
      <c r="O589" s="13"/>
      <c r="P589" s="2"/>
      <c r="Q589" s="2"/>
      <c r="R589" s="2"/>
      <c r="S589" s="4"/>
      <c r="T589" s="2"/>
      <c r="U589" s="4"/>
    </row>
    <row r="590" spans="1:21" ht="15.75" thickBot="1" x14ac:dyDescent="0.3">
      <c r="A590" s="1"/>
      <c r="B590" s="1"/>
      <c r="C590" s="5"/>
      <c r="D590" s="5"/>
      <c r="E590" s="5" t="s">
        <v>133</v>
      </c>
      <c r="F590" s="5"/>
      <c r="G590" s="6">
        <v>43073</v>
      </c>
      <c r="H590" s="5"/>
      <c r="I590" s="5"/>
      <c r="J590" s="5"/>
      <c r="K590" s="5" t="s">
        <v>789</v>
      </c>
      <c r="L590" s="5"/>
      <c r="M590" s="5" t="s">
        <v>514</v>
      </c>
      <c r="N590" s="5"/>
      <c r="O590" s="14"/>
      <c r="P590" s="5"/>
      <c r="Q590" s="5" t="s">
        <v>550</v>
      </c>
      <c r="R590" s="5"/>
      <c r="S590" s="8">
        <v>383.69</v>
      </c>
      <c r="T590" s="5"/>
      <c r="U590" s="8">
        <f>ROUND(U589+S590,5)</f>
        <v>383.69</v>
      </c>
    </row>
    <row r="591" spans="1:21" x14ac:dyDescent="0.25">
      <c r="A591" s="5"/>
      <c r="B591" s="5" t="s">
        <v>567</v>
      </c>
      <c r="C591" s="5"/>
      <c r="D591" s="5"/>
      <c r="E591" s="5"/>
      <c r="F591" s="5"/>
      <c r="G591" s="6"/>
      <c r="H591" s="5"/>
      <c r="I591" s="5"/>
      <c r="J591" s="5"/>
      <c r="K591" s="5"/>
      <c r="L591" s="5"/>
      <c r="M591" s="5"/>
      <c r="N591" s="5"/>
      <c r="O591" s="15"/>
      <c r="P591" s="5"/>
      <c r="Q591" s="5"/>
      <c r="R591" s="5"/>
      <c r="S591" s="7">
        <f>ROUND(SUM(S589:S590),5)</f>
        <v>383.69</v>
      </c>
      <c r="T591" s="5"/>
      <c r="U591" s="7">
        <f>U590</f>
        <v>383.69</v>
      </c>
    </row>
    <row r="592" spans="1:21" x14ac:dyDescent="0.25">
      <c r="A592" s="2"/>
      <c r="B592" s="2" t="s">
        <v>568</v>
      </c>
      <c r="C592" s="2"/>
      <c r="D592" s="2"/>
      <c r="E592" s="2"/>
      <c r="F592" s="2"/>
      <c r="G592" s="3"/>
      <c r="H592" s="2"/>
      <c r="I592" s="2"/>
      <c r="J592" s="2"/>
      <c r="K592" s="2"/>
      <c r="L592" s="2"/>
      <c r="M592" s="2"/>
      <c r="N592" s="2"/>
      <c r="O592" s="13"/>
      <c r="P592" s="2"/>
      <c r="Q592" s="2"/>
      <c r="R592" s="2"/>
      <c r="S592" s="4"/>
      <c r="T592" s="2"/>
      <c r="U592" s="4"/>
    </row>
    <row r="593" spans="1:21" x14ac:dyDescent="0.25">
      <c r="A593" s="5"/>
      <c r="B593" s="5"/>
      <c r="C593" s="5"/>
      <c r="D593" s="5"/>
      <c r="E593" s="5" t="s">
        <v>133</v>
      </c>
      <c r="F593" s="5"/>
      <c r="G593" s="6">
        <v>43066</v>
      </c>
      <c r="H593" s="5"/>
      <c r="I593" s="5"/>
      <c r="J593" s="5"/>
      <c r="K593" s="5"/>
      <c r="L593" s="5"/>
      <c r="M593" s="5" t="s">
        <v>516</v>
      </c>
      <c r="N593" s="5"/>
      <c r="O593" s="14"/>
      <c r="P593" s="5"/>
      <c r="Q593" s="5" t="s">
        <v>550</v>
      </c>
      <c r="R593" s="5"/>
      <c r="S593" s="7">
        <v>100</v>
      </c>
      <c r="T593" s="5"/>
      <c r="U593" s="7">
        <f t="shared" ref="U593:U605" si="22">ROUND(U592+S593,5)</f>
        <v>100</v>
      </c>
    </row>
    <row r="594" spans="1:21" x14ac:dyDescent="0.25">
      <c r="A594" s="5"/>
      <c r="B594" s="5"/>
      <c r="C594" s="5"/>
      <c r="D594" s="5"/>
      <c r="E594" s="5" t="s">
        <v>133</v>
      </c>
      <c r="F594" s="5"/>
      <c r="G594" s="6">
        <v>43102</v>
      </c>
      <c r="H594" s="5"/>
      <c r="I594" s="5"/>
      <c r="J594" s="5"/>
      <c r="K594" s="5"/>
      <c r="L594" s="5"/>
      <c r="M594" s="5" t="s">
        <v>516</v>
      </c>
      <c r="N594" s="5"/>
      <c r="O594" s="14"/>
      <c r="P594" s="5"/>
      <c r="Q594" s="5" t="s">
        <v>550</v>
      </c>
      <c r="R594" s="5"/>
      <c r="S594" s="7">
        <v>100</v>
      </c>
      <c r="T594" s="5"/>
      <c r="U594" s="7">
        <f t="shared" si="22"/>
        <v>200</v>
      </c>
    </row>
    <row r="595" spans="1:21" x14ac:dyDescent="0.25">
      <c r="A595" s="5"/>
      <c r="B595" s="5"/>
      <c r="C595" s="5"/>
      <c r="D595" s="5"/>
      <c r="E595" s="5" t="s">
        <v>133</v>
      </c>
      <c r="F595" s="5"/>
      <c r="G595" s="6">
        <v>43129</v>
      </c>
      <c r="H595" s="5"/>
      <c r="I595" s="5" t="s">
        <v>223</v>
      </c>
      <c r="J595" s="5"/>
      <c r="K595" s="5"/>
      <c r="L595" s="5"/>
      <c r="M595" s="5" t="s">
        <v>516</v>
      </c>
      <c r="N595" s="5"/>
      <c r="O595" s="14"/>
      <c r="P595" s="5"/>
      <c r="Q595" s="5" t="s">
        <v>550</v>
      </c>
      <c r="R595" s="5"/>
      <c r="S595" s="7">
        <v>100</v>
      </c>
      <c r="T595" s="5"/>
      <c r="U595" s="7">
        <f t="shared" si="22"/>
        <v>300</v>
      </c>
    </row>
    <row r="596" spans="1:21" x14ac:dyDescent="0.25">
      <c r="A596" s="5"/>
      <c r="B596" s="5"/>
      <c r="C596" s="5"/>
      <c r="D596" s="5"/>
      <c r="E596" s="5" t="s">
        <v>135</v>
      </c>
      <c r="F596" s="5"/>
      <c r="G596" s="6">
        <v>43137</v>
      </c>
      <c r="H596" s="5"/>
      <c r="I596" s="5"/>
      <c r="J596" s="5"/>
      <c r="K596" s="5" t="s">
        <v>790</v>
      </c>
      <c r="L596" s="5"/>
      <c r="M596" s="5" t="s">
        <v>552</v>
      </c>
      <c r="N596" s="5"/>
      <c r="O596" s="14"/>
      <c r="P596" s="5"/>
      <c r="Q596" s="5" t="s">
        <v>551</v>
      </c>
      <c r="R596" s="5"/>
      <c r="S596" s="7">
        <v>-21</v>
      </c>
      <c r="T596" s="5"/>
      <c r="U596" s="7">
        <f t="shared" si="22"/>
        <v>279</v>
      </c>
    </row>
    <row r="597" spans="1:21" x14ac:dyDescent="0.25">
      <c r="A597" s="5"/>
      <c r="B597" s="5"/>
      <c r="C597" s="5"/>
      <c r="D597" s="5"/>
      <c r="E597" s="5" t="s">
        <v>133</v>
      </c>
      <c r="F597" s="5"/>
      <c r="G597" s="6">
        <v>43157</v>
      </c>
      <c r="H597" s="5"/>
      <c r="I597" s="5"/>
      <c r="J597" s="5"/>
      <c r="K597" s="5" t="s">
        <v>393</v>
      </c>
      <c r="L597" s="5"/>
      <c r="M597" s="5" t="s">
        <v>516</v>
      </c>
      <c r="N597" s="5"/>
      <c r="O597" s="14"/>
      <c r="P597" s="5"/>
      <c r="Q597" s="5" t="s">
        <v>550</v>
      </c>
      <c r="R597" s="5"/>
      <c r="S597" s="7">
        <v>100</v>
      </c>
      <c r="T597" s="5"/>
      <c r="U597" s="7">
        <f t="shared" si="22"/>
        <v>379</v>
      </c>
    </row>
    <row r="598" spans="1:21" x14ac:dyDescent="0.25">
      <c r="A598" s="5"/>
      <c r="B598" s="5"/>
      <c r="C598" s="5"/>
      <c r="D598" s="5"/>
      <c r="E598" s="5" t="s">
        <v>134</v>
      </c>
      <c r="F598" s="5"/>
      <c r="G598" s="6">
        <v>43185</v>
      </c>
      <c r="H598" s="5"/>
      <c r="I598" s="5" t="s">
        <v>630</v>
      </c>
      <c r="J598" s="5"/>
      <c r="K598" s="5" t="s">
        <v>394</v>
      </c>
      <c r="L598" s="5"/>
      <c r="M598" s="5" t="s">
        <v>516</v>
      </c>
      <c r="N598" s="5"/>
      <c r="O598" s="14"/>
      <c r="P598" s="5"/>
      <c r="Q598" s="5" t="s">
        <v>551</v>
      </c>
      <c r="R598" s="5"/>
      <c r="S598" s="7">
        <v>100</v>
      </c>
      <c r="T598" s="5"/>
      <c r="U598" s="7">
        <f t="shared" si="22"/>
        <v>479</v>
      </c>
    </row>
    <row r="599" spans="1:21" x14ac:dyDescent="0.25">
      <c r="A599" s="5"/>
      <c r="B599" s="5"/>
      <c r="C599" s="5"/>
      <c r="D599" s="5"/>
      <c r="E599" s="5" t="s">
        <v>134</v>
      </c>
      <c r="F599" s="5"/>
      <c r="G599" s="6">
        <v>43220</v>
      </c>
      <c r="H599" s="5"/>
      <c r="I599" s="5" t="s">
        <v>631</v>
      </c>
      <c r="J599" s="5"/>
      <c r="K599" s="5" t="s">
        <v>395</v>
      </c>
      <c r="L599" s="5"/>
      <c r="M599" s="5" t="s">
        <v>516</v>
      </c>
      <c r="N599" s="5"/>
      <c r="O599" s="14"/>
      <c r="P599" s="5"/>
      <c r="Q599" s="5" t="s">
        <v>551</v>
      </c>
      <c r="R599" s="5"/>
      <c r="S599" s="7">
        <v>100</v>
      </c>
      <c r="T599" s="5"/>
      <c r="U599" s="7">
        <f t="shared" si="22"/>
        <v>579</v>
      </c>
    </row>
    <row r="600" spans="1:21" x14ac:dyDescent="0.25">
      <c r="A600" s="5"/>
      <c r="B600" s="5"/>
      <c r="C600" s="5"/>
      <c r="D600" s="5"/>
      <c r="E600" s="5" t="s">
        <v>134</v>
      </c>
      <c r="F600" s="5"/>
      <c r="G600" s="6">
        <v>43255</v>
      </c>
      <c r="H600" s="5"/>
      <c r="I600" s="5" t="s">
        <v>632</v>
      </c>
      <c r="J600" s="5"/>
      <c r="K600" s="5" t="s">
        <v>791</v>
      </c>
      <c r="L600" s="5"/>
      <c r="M600" s="5" t="s">
        <v>516</v>
      </c>
      <c r="N600" s="5"/>
      <c r="O600" s="14"/>
      <c r="P600" s="5"/>
      <c r="Q600" s="5" t="s">
        <v>551</v>
      </c>
      <c r="R600" s="5"/>
      <c r="S600" s="7">
        <v>100</v>
      </c>
      <c r="T600" s="5"/>
      <c r="U600" s="7">
        <f t="shared" si="22"/>
        <v>679</v>
      </c>
    </row>
    <row r="601" spans="1:21" x14ac:dyDescent="0.25">
      <c r="A601" s="5"/>
      <c r="B601" s="5"/>
      <c r="C601" s="5"/>
      <c r="D601" s="5"/>
      <c r="E601" s="5" t="s">
        <v>134</v>
      </c>
      <c r="F601" s="5"/>
      <c r="G601" s="6">
        <v>43283</v>
      </c>
      <c r="H601" s="5"/>
      <c r="I601" s="5" t="s">
        <v>633</v>
      </c>
      <c r="J601" s="5"/>
      <c r="K601" s="5" t="s">
        <v>350</v>
      </c>
      <c r="L601" s="5"/>
      <c r="M601" s="5" t="s">
        <v>516</v>
      </c>
      <c r="N601" s="5"/>
      <c r="O601" s="14"/>
      <c r="P601" s="5"/>
      <c r="Q601" s="5" t="s">
        <v>551</v>
      </c>
      <c r="R601" s="5"/>
      <c r="S601" s="7">
        <v>100</v>
      </c>
      <c r="T601" s="5"/>
      <c r="U601" s="7">
        <f t="shared" si="22"/>
        <v>779</v>
      </c>
    </row>
    <row r="602" spans="1:21" x14ac:dyDescent="0.25">
      <c r="A602" s="5"/>
      <c r="B602" s="5"/>
      <c r="C602" s="5"/>
      <c r="D602" s="5"/>
      <c r="E602" s="5" t="s">
        <v>134</v>
      </c>
      <c r="F602" s="5"/>
      <c r="G602" s="6">
        <v>43312</v>
      </c>
      <c r="H602" s="5"/>
      <c r="I602" s="5" t="s">
        <v>634</v>
      </c>
      <c r="J602" s="5"/>
      <c r="K602" s="5" t="s">
        <v>348</v>
      </c>
      <c r="L602" s="5"/>
      <c r="M602" s="5" t="s">
        <v>516</v>
      </c>
      <c r="N602" s="5"/>
      <c r="O602" s="14"/>
      <c r="P602" s="5"/>
      <c r="Q602" s="5" t="s">
        <v>551</v>
      </c>
      <c r="R602" s="5"/>
      <c r="S602" s="7">
        <v>100</v>
      </c>
      <c r="T602" s="5"/>
      <c r="U602" s="7">
        <f t="shared" si="22"/>
        <v>879</v>
      </c>
    </row>
    <row r="603" spans="1:21" x14ac:dyDescent="0.25">
      <c r="A603" s="5"/>
      <c r="B603" s="5"/>
      <c r="C603" s="5"/>
      <c r="D603" s="5"/>
      <c r="E603" s="5" t="s">
        <v>134</v>
      </c>
      <c r="F603" s="5"/>
      <c r="G603" s="6">
        <v>43347</v>
      </c>
      <c r="H603" s="5"/>
      <c r="I603" s="5" t="s">
        <v>635</v>
      </c>
      <c r="J603" s="5"/>
      <c r="K603" s="5" t="s">
        <v>370</v>
      </c>
      <c r="L603" s="5"/>
      <c r="M603" s="5" t="s">
        <v>516</v>
      </c>
      <c r="N603" s="5"/>
      <c r="O603" s="14"/>
      <c r="P603" s="5"/>
      <c r="Q603" s="5" t="s">
        <v>551</v>
      </c>
      <c r="R603" s="5"/>
      <c r="S603" s="7">
        <v>100</v>
      </c>
      <c r="T603" s="5"/>
      <c r="U603" s="7">
        <f t="shared" si="22"/>
        <v>979</v>
      </c>
    </row>
    <row r="604" spans="1:21" x14ac:dyDescent="0.25">
      <c r="A604" s="5"/>
      <c r="B604" s="5"/>
      <c r="C604" s="5"/>
      <c r="D604" s="5"/>
      <c r="E604" s="5" t="s">
        <v>134</v>
      </c>
      <c r="F604" s="5"/>
      <c r="G604" s="6">
        <v>43374</v>
      </c>
      <c r="H604" s="5"/>
      <c r="I604" s="5" t="s">
        <v>636</v>
      </c>
      <c r="J604" s="5"/>
      <c r="K604" s="5" t="s">
        <v>371</v>
      </c>
      <c r="L604" s="5"/>
      <c r="M604" s="5" t="s">
        <v>516</v>
      </c>
      <c r="N604" s="5"/>
      <c r="O604" s="14"/>
      <c r="P604" s="5"/>
      <c r="Q604" s="5" t="s">
        <v>551</v>
      </c>
      <c r="R604" s="5"/>
      <c r="S604" s="7">
        <v>100</v>
      </c>
      <c r="T604" s="5"/>
      <c r="U604" s="7">
        <f t="shared" si="22"/>
        <v>1079</v>
      </c>
    </row>
    <row r="605" spans="1:21" ht="15.75" thickBot="1" x14ac:dyDescent="0.3">
      <c r="A605" s="5"/>
      <c r="B605" s="5"/>
      <c r="C605" s="5"/>
      <c r="D605" s="5"/>
      <c r="E605" s="5" t="s">
        <v>134</v>
      </c>
      <c r="F605" s="5"/>
      <c r="G605" s="6">
        <v>43409</v>
      </c>
      <c r="H605" s="5"/>
      <c r="I605" s="5" t="s">
        <v>637</v>
      </c>
      <c r="J605" s="5"/>
      <c r="K605" s="5" t="s">
        <v>384</v>
      </c>
      <c r="L605" s="5"/>
      <c r="M605" s="5" t="s">
        <v>516</v>
      </c>
      <c r="N605" s="5"/>
      <c r="O605" s="14"/>
      <c r="P605" s="5"/>
      <c r="Q605" s="5" t="s">
        <v>551</v>
      </c>
      <c r="R605" s="5"/>
      <c r="S605" s="8">
        <v>100</v>
      </c>
      <c r="T605" s="5"/>
      <c r="U605" s="8">
        <f t="shared" si="22"/>
        <v>1179</v>
      </c>
    </row>
    <row r="606" spans="1:21" x14ac:dyDescent="0.25">
      <c r="A606" s="5"/>
      <c r="B606" s="5" t="s">
        <v>569</v>
      </c>
      <c r="C606" s="5"/>
      <c r="D606" s="5"/>
      <c r="E606" s="5"/>
      <c r="F606" s="5"/>
      <c r="G606" s="6"/>
      <c r="H606" s="5"/>
      <c r="I606" s="5"/>
      <c r="J606" s="5"/>
      <c r="K606" s="5"/>
      <c r="L606" s="5"/>
      <c r="M606" s="5"/>
      <c r="N606" s="5"/>
      <c r="O606" s="15"/>
      <c r="P606" s="5"/>
      <c r="Q606" s="5"/>
      <c r="R606" s="5"/>
      <c r="S606" s="7">
        <f>ROUND(SUM(S592:S605),5)</f>
        <v>1179</v>
      </c>
      <c r="T606" s="5"/>
      <c r="U606" s="7">
        <f>U605</f>
        <v>1179</v>
      </c>
    </row>
    <row r="607" spans="1:21" x14ac:dyDescent="0.25">
      <c r="A607" s="2"/>
      <c r="B607" s="2" t="s">
        <v>570</v>
      </c>
      <c r="C607" s="2"/>
      <c r="D607" s="2"/>
      <c r="E607" s="2"/>
      <c r="F607" s="2"/>
      <c r="G607" s="3"/>
      <c r="H607" s="2"/>
      <c r="I607" s="2"/>
      <c r="J607" s="2"/>
      <c r="K607" s="2"/>
      <c r="L607" s="2"/>
      <c r="M607" s="2"/>
      <c r="N607" s="2"/>
      <c r="O607" s="13"/>
      <c r="P607" s="2"/>
      <c r="Q607" s="2"/>
      <c r="R607" s="2"/>
      <c r="S607" s="4"/>
      <c r="T607" s="2"/>
      <c r="U607" s="4"/>
    </row>
    <row r="608" spans="1:21" ht="15.75" thickBot="1" x14ac:dyDescent="0.3">
      <c r="A608" s="1"/>
      <c r="B608" s="1"/>
      <c r="C608" s="5"/>
      <c r="D608" s="5"/>
      <c r="E608" s="5" t="s">
        <v>133</v>
      </c>
      <c r="F608" s="5"/>
      <c r="G608" s="6">
        <v>43082</v>
      </c>
      <c r="H608" s="5"/>
      <c r="I608" s="5"/>
      <c r="J608" s="5"/>
      <c r="K608" s="5" t="s">
        <v>792</v>
      </c>
      <c r="L608" s="5"/>
      <c r="M608" s="5" t="s">
        <v>512</v>
      </c>
      <c r="N608" s="5"/>
      <c r="O608" s="14"/>
      <c r="P608" s="5"/>
      <c r="Q608" s="5" t="s">
        <v>550</v>
      </c>
      <c r="R608" s="5"/>
      <c r="S608" s="8">
        <v>155.1</v>
      </c>
      <c r="T608" s="5"/>
      <c r="U608" s="8">
        <f>ROUND(U607+S608,5)</f>
        <v>155.1</v>
      </c>
    </row>
    <row r="609" spans="1:21" x14ac:dyDescent="0.25">
      <c r="A609" s="5"/>
      <c r="B609" s="5" t="s">
        <v>571</v>
      </c>
      <c r="C609" s="5"/>
      <c r="D609" s="5"/>
      <c r="E609" s="5"/>
      <c r="F609" s="5"/>
      <c r="G609" s="6"/>
      <c r="H609" s="5"/>
      <c r="I609" s="5"/>
      <c r="J609" s="5"/>
      <c r="K609" s="5"/>
      <c r="L609" s="5"/>
      <c r="M609" s="5"/>
      <c r="N609" s="5"/>
      <c r="O609" s="15"/>
      <c r="P609" s="5"/>
      <c r="Q609" s="5"/>
      <c r="R609" s="5"/>
      <c r="S609" s="7">
        <f>ROUND(SUM(S607:S608),5)</f>
        <v>155.1</v>
      </c>
      <c r="T609" s="5"/>
      <c r="U609" s="7">
        <f>U608</f>
        <v>155.1</v>
      </c>
    </row>
    <row r="610" spans="1:21" x14ac:dyDescent="0.25">
      <c r="A610" s="2"/>
      <c r="B610" s="2" t="s">
        <v>572</v>
      </c>
      <c r="C610" s="2"/>
      <c r="D610" s="2"/>
      <c r="E610" s="2"/>
      <c r="F610" s="2"/>
      <c r="G610" s="3"/>
      <c r="H610" s="2"/>
      <c r="I610" s="2"/>
      <c r="J610" s="2"/>
      <c r="K610" s="2"/>
      <c r="L610" s="2"/>
      <c r="M610" s="2"/>
      <c r="N610" s="2"/>
      <c r="O610" s="13"/>
      <c r="P610" s="2"/>
      <c r="Q610" s="2"/>
      <c r="R610" s="2"/>
      <c r="S610" s="4"/>
      <c r="T610" s="2"/>
      <c r="U610" s="4"/>
    </row>
    <row r="611" spans="1:21" x14ac:dyDescent="0.25">
      <c r="A611" s="5"/>
      <c r="B611" s="5"/>
      <c r="C611" s="5"/>
      <c r="D611" s="5"/>
      <c r="E611" s="5" t="s">
        <v>135</v>
      </c>
      <c r="F611" s="5"/>
      <c r="G611" s="6">
        <v>43042</v>
      </c>
      <c r="H611" s="5"/>
      <c r="I611" s="5" t="s">
        <v>638</v>
      </c>
      <c r="J611" s="5"/>
      <c r="K611" s="5" t="s">
        <v>135</v>
      </c>
      <c r="L611" s="5"/>
      <c r="M611" s="5" t="s">
        <v>926</v>
      </c>
      <c r="N611" s="5"/>
      <c r="O611" s="14"/>
      <c r="P611" s="5"/>
      <c r="Q611" s="5" t="s">
        <v>551</v>
      </c>
      <c r="R611" s="5"/>
      <c r="S611" s="7">
        <v>-8398.82</v>
      </c>
      <c r="T611" s="5"/>
      <c r="U611" s="7">
        <f t="shared" ref="U611:U654" si="23">ROUND(U610+S611,5)</f>
        <v>-8398.82</v>
      </c>
    </row>
    <row r="612" spans="1:21" x14ac:dyDescent="0.25">
      <c r="A612" s="5"/>
      <c r="B612" s="5"/>
      <c r="C612" s="5"/>
      <c r="D612" s="5"/>
      <c r="E612" s="5" t="s">
        <v>135</v>
      </c>
      <c r="F612" s="5"/>
      <c r="G612" s="6">
        <v>43042</v>
      </c>
      <c r="H612" s="5"/>
      <c r="I612" s="5" t="s">
        <v>639</v>
      </c>
      <c r="J612" s="5"/>
      <c r="K612" s="5" t="s">
        <v>135</v>
      </c>
      <c r="L612" s="5"/>
      <c r="M612" s="5" t="s">
        <v>927</v>
      </c>
      <c r="N612" s="5"/>
      <c r="O612" s="14"/>
      <c r="P612" s="5"/>
      <c r="Q612" s="5" t="s">
        <v>551</v>
      </c>
      <c r="R612" s="5"/>
      <c r="S612" s="7">
        <v>-2535.06</v>
      </c>
      <c r="T612" s="5"/>
      <c r="U612" s="7">
        <f t="shared" si="23"/>
        <v>-10933.88</v>
      </c>
    </row>
    <row r="613" spans="1:21" x14ac:dyDescent="0.25">
      <c r="A613" s="5"/>
      <c r="B613" s="5"/>
      <c r="C613" s="5"/>
      <c r="D613" s="5"/>
      <c r="E613" s="5" t="s">
        <v>135</v>
      </c>
      <c r="F613" s="5"/>
      <c r="G613" s="6">
        <v>43055</v>
      </c>
      <c r="H613" s="5"/>
      <c r="I613" s="5" t="s">
        <v>640</v>
      </c>
      <c r="J613" s="5"/>
      <c r="K613" s="5" t="s">
        <v>135</v>
      </c>
      <c r="L613" s="5"/>
      <c r="M613" s="5" t="s">
        <v>928</v>
      </c>
      <c r="N613" s="5"/>
      <c r="O613" s="14"/>
      <c r="P613" s="5"/>
      <c r="Q613" s="5" t="s">
        <v>551</v>
      </c>
      <c r="R613" s="5"/>
      <c r="S613" s="7">
        <v>-953.54</v>
      </c>
      <c r="T613" s="5"/>
      <c r="U613" s="7">
        <f t="shared" si="23"/>
        <v>-11887.42</v>
      </c>
    </row>
    <row r="614" spans="1:21" x14ac:dyDescent="0.25">
      <c r="A614" s="5"/>
      <c r="B614" s="5"/>
      <c r="C614" s="5"/>
      <c r="D614" s="5"/>
      <c r="E614" s="5" t="s">
        <v>135</v>
      </c>
      <c r="F614" s="5"/>
      <c r="G614" s="6">
        <v>43066</v>
      </c>
      <c r="H614" s="5"/>
      <c r="I614" s="5" t="s">
        <v>641</v>
      </c>
      <c r="J614" s="5"/>
      <c r="K614" s="5" t="s">
        <v>135</v>
      </c>
      <c r="L614" s="5"/>
      <c r="M614" s="5" t="s">
        <v>927</v>
      </c>
      <c r="N614" s="5"/>
      <c r="O614" s="14"/>
      <c r="P614" s="5"/>
      <c r="Q614" s="5" t="s">
        <v>551</v>
      </c>
      <c r="R614" s="5"/>
      <c r="S614" s="7">
        <v>-2371.8000000000002</v>
      </c>
      <c r="T614" s="5"/>
      <c r="U614" s="7">
        <f t="shared" si="23"/>
        <v>-14259.22</v>
      </c>
    </row>
    <row r="615" spans="1:21" x14ac:dyDescent="0.25">
      <c r="A615" s="5"/>
      <c r="B615" s="5"/>
      <c r="C615" s="5"/>
      <c r="D615" s="5"/>
      <c r="E615" s="5" t="s">
        <v>135</v>
      </c>
      <c r="F615" s="5"/>
      <c r="G615" s="6">
        <v>43066</v>
      </c>
      <c r="H615" s="5"/>
      <c r="I615" s="5" t="s">
        <v>642</v>
      </c>
      <c r="J615" s="5"/>
      <c r="K615" s="5" t="s">
        <v>135</v>
      </c>
      <c r="L615" s="5"/>
      <c r="M615" s="5" t="s">
        <v>926</v>
      </c>
      <c r="N615" s="5"/>
      <c r="O615" s="14"/>
      <c r="P615" s="5"/>
      <c r="Q615" s="5" t="s">
        <v>551</v>
      </c>
      <c r="R615" s="5"/>
      <c r="S615" s="7">
        <v>-8518.16</v>
      </c>
      <c r="T615" s="5"/>
      <c r="U615" s="7">
        <f t="shared" si="23"/>
        <v>-22777.38</v>
      </c>
    </row>
    <row r="616" spans="1:21" x14ac:dyDescent="0.25">
      <c r="A616" s="5"/>
      <c r="B616" s="5"/>
      <c r="C616" s="5"/>
      <c r="D616" s="5"/>
      <c r="E616" s="5" t="s">
        <v>135</v>
      </c>
      <c r="F616" s="5"/>
      <c r="G616" s="6">
        <v>43082</v>
      </c>
      <c r="H616" s="5"/>
      <c r="I616" s="5" t="s">
        <v>643</v>
      </c>
      <c r="J616" s="5"/>
      <c r="K616" s="5" t="s">
        <v>135</v>
      </c>
      <c r="L616" s="5"/>
      <c r="M616" s="5" t="s">
        <v>928</v>
      </c>
      <c r="N616" s="5"/>
      <c r="O616" s="14"/>
      <c r="P616" s="5"/>
      <c r="Q616" s="5" t="s">
        <v>551</v>
      </c>
      <c r="R616" s="5"/>
      <c r="S616" s="7">
        <v>-953.54</v>
      </c>
      <c r="T616" s="5"/>
      <c r="U616" s="7">
        <f t="shared" si="23"/>
        <v>-23730.92</v>
      </c>
    </row>
    <row r="617" spans="1:21" x14ac:dyDescent="0.25">
      <c r="A617" s="5"/>
      <c r="B617" s="5"/>
      <c r="C617" s="5"/>
      <c r="D617" s="5"/>
      <c r="E617" s="5" t="s">
        <v>135</v>
      </c>
      <c r="F617" s="5"/>
      <c r="G617" s="6">
        <v>43103</v>
      </c>
      <c r="H617" s="5"/>
      <c r="I617" s="5" t="s">
        <v>644</v>
      </c>
      <c r="J617" s="5"/>
      <c r="K617" s="5" t="s">
        <v>135</v>
      </c>
      <c r="L617" s="5"/>
      <c r="M617" s="5" t="s">
        <v>929</v>
      </c>
      <c r="N617" s="5"/>
      <c r="O617" s="14"/>
      <c r="P617" s="5"/>
      <c r="Q617" s="5" t="s">
        <v>551</v>
      </c>
      <c r="R617" s="5"/>
      <c r="S617" s="7">
        <v>-7879.25</v>
      </c>
      <c r="T617" s="5"/>
      <c r="U617" s="7">
        <f t="shared" si="23"/>
        <v>-31610.17</v>
      </c>
    </row>
    <row r="618" spans="1:21" x14ac:dyDescent="0.25">
      <c r="A618" s="5"/>
      <c r="B618" s="5"/>
      <c r="C618" s="5"/>
      <c r="D618" s="5"/>
      <c r="E618" s="5" t="s">
        <v>135</v>
      </c>
      <c r="F618" s="5"/>
      <c r="G618" s="6">
        <v>43103</v>
      </c>
      <c r="H618" s="5"/>
      <c r="I618" s="5" t="s">
        <v>645</v>
      </c>
      <c r="J618" s="5"/>
      <c r="K618" s="5" t="s">
        <v>135</v>
      </c>
      <c r="L618" s="5"/>
      <c r="M618" s="5" t="s">
        <v>929</v>
      </c>
      <c r="N618" s="5"/>
      <c r="O618" s="14"/>
      <c r="P618" s="5"/>
      <c r="Q618" s="5" t="s">
        <v>551</v>
      </c>
      <c r="R618" s="5"/>
      <c r="S618" s="7">
        <v>-2138.06</v>
      </c>
      <c r="T618" s="5"/>
      <c r="U618" s="7">
        <f t="shared" si="23"/>
        <v>-33748.230000000003</v>
      </c>
    </row>
    <row r="619" spans="1:21" x14ac:dyDescent="0.25">
      <c r="A619" s="5"/>
      <c r="B619" s="5"/>
      <c r="C619" s="5"/>
      <c r="D619" s="5"/>
      <c r="E619" s="5" t="s">
        <v>135</v>
      </c>
      <c r="F619" s="5"/>
      <c r="G619" s="6">
        <v>43116</v>
      </c>
      <c r="H619" s="5"/>
      <c r="I619" s="5" t="s">
        <v>646</v>
      </c>
      <c r="J619" s="5"/>
      <c r="K619" s="5" t="s">
        <v>135</v>
      </c>
      <c r="L619" s="5"/>
      <c r="M619" s="5" t="s">
        <v>929</v>
      </c>
      <c r="N619" s="5"/>
      <c r="O619" s="14"/>
      <c r="P619" s="5"/>
      <c r="Q619" s="5" t="s">
        <v>551</v>
      </c>
      <c r="R619" s="5"/>
      <c r="S619" s="7">
        <v>-953.54</v>
      </c>
      <c r="T619" s="5"/>
      <c r="U619" s="7">
        <f t="shared" si="23"/>
        <v>-34701.769999999997</v>
      </c>
    </row>
    <row r="620" spans="1:21" x14ac:dyDescent="0.25">
      <c r="A620" s="5"/>
      <c r="B620" s="5"/>
      <c r="C620" s="5"/>
      <c r="D620" s="5"/>
      <c r="E620" s="5" t="s">
        <v>135</v>
      </c>
      <c r="F620" s="5"/>
      <c r="G620" s="6">
        <v>43136</v>
      </c>
      <c r="H620" s="5"/>
      <c r="I620" s="5" t="s">
        <v>646</v>
      </c>
      <c r="J620" s="5"/>
      <c r="K620" s="5" t="s">
        <v>793</v>
      </c>
      <c r="L620" s="5"/>
      <c r="M620" s="5" t="s">
        <v>928</v>
      </c>
      <c r="N620" s="5"/>
      <c r="O620" s="14"/>
      <c r="P620" s="5"/>
      <c r="Q620" s="5" t="s">
        <v>551</v>
      </c>
      <c r="R620" s="5"/>
      <c r="S620" s="7">
        <v>-953.5</v>
      </c>
      <c r="T620" s="5"/>
      <c r="U620" s="7">
        <f t="shared" si="23"/>
        <v>-35655.269999999997</v>
      </c>
    </row>
    <row r="621" spans="1:21" x14ac:dyDescent="0.25">
      <c r="A621" s="5"/>
      <c r="B621" s="5"/>
      <c r="C621" s="5"/>
      <c r="D621" s="5"/>
      <c r="E621" s="5" t="s">
        <v>135</v>
      </c>
      <c r="F621" s="5"/>
      <c r="G621" s="6">
        <v>43136</v>
      </c>
      <c r="H621" s="5"/>
      <c r="I621" s="5" t="s">
        <v>647</v>
      </c>
      <c r="J621" s="5"/>
      <c r="K621" s="5" t="s">
        <v>794</v>
      </c>
      <c r="L621" s="5"/>
      <c r="M621" s="5" t="s">
        <v>928</v>
      </c>
      <c r="N621" s="5"/>
      <c r="O621" s="14"/>
      <c r="P621" s="5"/>
      <c r="Q621" s="5" t="s">
        <v>551</v>
      </c>
      <c r="R621" s="5"/>
      <c r="S621" s="7">
        <v>-926.86</v>
      </c>
      <c r="T621" s="5"/>
      <c r="U621" s="7">
        <f t="shared" si="23"/>
        <v>-36582.129999999997</v>
      </c>
    </row>
    <row r="622" spans="1:21" x14ac:dyDescent="0.25">
      <c r="A622" s="5"/>
      <c r="B622" s="5"/>
      <c r="C622" s="5"/>
      <c r="D622" s="5"/>
      <c r="E622" s="5" t="s">
        <v>135</v>
      </c>
      <c r="F622" s="5"/>
      <c r="G622" s="6">
        <v>43136</v>
      </c>
      <c r="H622" s="5"/>
      <c r="I622" s="5" t="s">
        <v>648</v>
      </c>
      <c r="J622" s="5"/>
      <c r="K622" s="5" t="s">
        <v>135</v>
      </c>
      <c r="L622" s="5"/>
      <c r="M622" s="5" t="s">
        <v>511</v>
      </c>
      <c r="N622" s="5"/>
      <c r="O622" s="14"/>
      <c r="P622" s="5"/>
      <c r="Q622" s="5" t="s">
        <v>551</v>
      </c>
      <c r="R622" s="5"/>
      <c r="S622" s="7">
        <v>-2223.5500000000002</v>
      </c>
      <c r="T622" s="5"/>
      <c r="U622" s="7">
        <f t="shared" si="23"/>
        <v>-38805.68</v>
      </c>
    </row>
    <row r="623" spans="1:21" x14ac:dyDescent="0.25">
      <c r="A623" s="5"/>
      <c r="B623" s="5"/>
      <c r="C623" s="5"/>
      <c r="D623" s="5"/>
      <c r="E623" s="5" t="s">
        <v>135</v>
      </c>
      <c r="F623" s="5"/>
      <c r="G623" s="6">
        <v>43136</v>
      </c>
      <c r="H623" s="5"/>
      <c r="I623" s="5" t="s">
        <v>649</v>
      </c>
      <c r="J623" s="5"/>
      <c r="K623" s="5" t="s">
        <v>135</v>
      </c>
      <c r="L623" s="5"/>
      <c r="M623" s="5" t="s">
        <v>511</v>
      </c>
      <c r="N623" s="5"/>
      <c r="O623" s="14"/>
      <c r="P623" s="5"/>
      <c r="Q623" s="5" t="s">
        <v>551</v>
      </c>
      <c r="R623" s="5"/>
      <c r="S623" s="7">
        <v>-7730.54</v>
      </c>
      <c r="T623" s="5"/>
      <c r="U623" s="7">
        <f t="shared" si="23"/>
        <v>-46536.22</v>
      </c>
    </row>
    <row r="624" spans="1:21" x14ac:dyDescent="0.25">
      <c r="A624" s="5"/>
      <c r="B624" s="5"/>
      <c r="C624" s="5"/>
      <c r="D624" s="5"/>
      <c r="E624" s="5" t="s">
        <v>135</v>
      </c>
      <c r="F624" s="5"/>
      <c r="G624" s="6">
        <v>43154</v>
      </c>
      <c r="H624" s="5"/>
      <c r="I624" s="5" t="s">
        <v>650</v>
      </c>
      <c r="J624" s="5"/>
      <c r="K624" s="5" t="s">
        <v>795</v>
      </c>
      <c r="L624" s="5"/>
      <c r="M624" s="5" t="s">
        <v>926</v>
      </c>
      <c r="N624" s="5"/>
      <c r="O624" s="14"/>
      <c r="P624" s="5"/>
      <c r="Q624" s="5" t="s">
        <v>551</v>
      </c>
      <c r="R624" s="5"/>
      <c r="S624" s="7">
        <v>-8770.91</v>
      </c>
      <c r="T624" s="5"/>
      <c r="U624" s="7">
        <f t="shared" si="23"/>
        <v>-55307.13</v>
      </c>
    </row>
    <row r="625" spans="1:21" x14ac:dyDescent="0.25">
      <c r="A625" s="5"/>
      <c r="B625" s="5"/>
      <c r="C625" s="5"/>
      <c r="D625" s="5"/>
      <c r="E625" s="5" t="s">
        <v>135</v>
      </c>
      <c r="F625" s="5"/>
      <c r="G625" s="6">
        <v>43154</v>
      </c>
      <c r="H625" s="5"/>
      <c r="I625" s="5" t="s">
        <v>651</v>
      </c>
      <c r="J625" s="5"/>
      <c r="K625" s="5" t="s">
        <v>796</v>
      </c>
      <c r="L625" s="5"/>
      <c r="M625" s="5" t="s">
        <v>927</v>
      </c>
      <c r="N625" s="5"/>
      <c r="O625" s="14"/>
      <c r="P625" s="5"/>
      <c r="Q625" s="5" t="s">
        <v>551</v>
      </c>
      <c r="R625" s="5"/>
      <c r="S625" s="7">
        <v>-2611.7399999999998</v>
      </c>
      <c r="T625" s="5"/>
      <c r="U625" s="7">
        <f t="shared" si="23"/>
        <v>-57918.87</v>
      </c>
    </row>
    <row r="626" spans="1:21" x14ac:dyDescent="0.25">
      <c r="A626" s="5"/>
      <c r="B626" s="5"/>
      <c r="C626" s="5"/>
      <c r="D626" s="5"/>
      <c r="E626" s="5" t="s">
        <v>135</v>
      </c>
      <c r="F626" s="5"/>
      <c r="G626" s="6">
        <v>43172</v>
      </c>
      <c r="H626" s="5"/>
      <c r="I626" s="5" t="s">
        <v>652</v>
      </c>
      <c r="J626" s="5"/>
      <c r="K626" s="5" t="s">
        <v>797</v>
      </c>
      <c r="L626" s="5"/>
      <c r="M626" s="5" t="s">
        <v>928</v>
      </c>
      <c r="N626" s="5"/>
      <c r="O626" s="14"/>
      <c r="P626" s="5"/>
      <c r="Q626" s="5" t="s">
        <v>551</v>
      </c>
      <c r="R626" s="5"/>
      <c r="S626" s="7">
        <v>-953.5</v>
      </c>
      <c r="T626" s="5"/>
      <c r="U626" s="7">
        <f t="shared" si="23"/>
        <v>-58872.37</v>
      </c>
    </row>
    <row r="627" spans="1:21" x14ac:dyDescent="0.25">
      <c r="A627" s="5"/>
      <c r="B627" s="5"/>
      <c r="C627" s="5"/>
      <c r="D627" s="5"/>
      <c r="E627" s="5" t="s">
        <v>135</v>
      </c>
      <c r="F627" s="5"/>
      <c r="G627" s="6">
        <v>43195</v>
      </c>
      <c r="H627" s="5"/>
      <c r="I627" s="5" t="s">
        <v>653</v>
      </c>
      <c r="J627" s="5"/>
      <c r="K627" s="5" t="s">
        <v>798</v>
      </c>
      <c r="L627" s="5"/>
      <c r="M627" s="5" t="s">
        <v>927</v>
      </c>
      <c r="N627" s="5"/>
      <c r="O627" s="14"/>
      <c r="P627" s="5"/>
      <c r="Q627" s="5" t="s">
        <v>551</v>
      </c>
      <c r="R627" s="5"/>
      <c r="S627" s="7">
        <v>-2224.5100000000002</v>
      </c>
      <c r="T627" s="5"/>
      <c r="U627" s="7">
        <f t="shared" si="23"/>
        <v>-61096.88</v>
      </c>
    </row>
    <row r="628" spans="1:21" x14ac:dyDescent="0.25">
      <c r="A628" s="5"/>
      <c r="B628" s="5"/>
      <c r="C628" s="5"/>
      <c r="D628" s="5"/>
      <c r="E628" s="5" t="s">
        <v>135</v>
      </c>
      <c r="F628" s="5"/>
      <c r="G628" s="6">
        <v>43195</v>
      </c>
      <c r="H628" s="5"/>
      <c r="I628" s="5" t="s">
        <v>654</v>
      </c>
      <c r="J628" s="5"/>
      <c r="K628" s="5" t="s">
        <v>799</v>
      </c>
      <c r="L628" s="5"/>
      <c r="M628" s="5" t="s">
        <v>926</v>
      </c>
      <c r="N628" s="5"/>
      <c r="O628" s="14"/>
      <c r="P628" s="5"/>
      <c r="Q628" s="5" t="s">
        <v>551</v>
      </c>
      <c r="R628" s="5"/>
      <c r="S628" s="7">
        <v>-7436.58</v>
      </c>
      <c r="T628" s="5"/>
      <c r="U628" s="7">
        <f t="shared" si="23"/>
        <v>-68533.460000000006</v>
      </c>
    </row>
    <row r="629" spans="1:21" x14ac:dyDescent="0.25">
      <c r="A629" s="5"/>
      <c r="B629" s="5"/>
      <c r="C629" s="5"/>
      <c r="D629" s="5"/>
      <c r="E629" s="5" t="s">
        <v>135</v>
      </c>
      <c r="F629" s="5"/>
      <c r="G629" s="6">
        <v>43195</v>
      </c>
      <c r="H629" s="5"/>
      <c r="I629" s="5" t="s">
        <v>655</v>
      </c>
      <c r="J629" s="5"/>
      <c r="K629" s="5" t="s">
        <v>800</v>
      </c>
      <c r="L629" s="5"/>
      <c r="M629" s="5" t="s">
        <v>511</v>
      </c>
      <c r="N629" s="5"/>
      <c r="O629" s="14"/>
      <c r="P629" s="5"/>
      <c r="Q629" s="5" t="s">
        <v>551</v>
      </c>
      <c r="R629" s="5"/>
      <c r="S629" s="7">
        <v>-5077.75</v>
      </c>
      <c r="T629" s="5"/>
      <c r="U629" s="7">
        <f t="shared" si="23"/>
        <v>-73611.210000000006</v>
      </c>
    </row>
    <row r="630" spans="1:21" x14ac:dyDescent="0.25">
      <c r="A630" s="5"/>
      <c r="B630" s="5"/>
      <c r="C630" s="5"/>
      <c r="D630" s="5"/>
      <c r="E630" s="5" t="s">
        <v>135</v>
      </c>
      <c r="F630" s="5"/>
      <c r="G630" s="6">
        <v>43208</v>
      </c>
      <c r="H630" s="5"/>
      <c r="I630" s="5" t="s">
        <v>656</v>
      </c>
      <c r="J630" s="5"/>
      <c r="K630" s="5" t="s">
        <v>135</v>
      </c>
      <c r="L630" s="5"/>
      <c r="M630" s="5" t="s">
        <v>928</v>
      </c>
      <c r="N630" s="5"/>
      <c r="O630" s="14"/>
      <c r="P630" s="5"/>
      <c r="Q630" s="5" t="s">
        <v>551</v>
      </c>
      <c r="R630" s="5"/>
      <c r="S630" s="7">
        <v>-953.5</v>
      </c>
      <c r="T630" s="5"/>
      <c r="U630" s="7">
        <f t="shared" si="23"/>
        <v>-74564.710000000006</v>
      </c>
    </row>
    <row r="631" spans="1:21" x14ac:dyDescent="0.25">
      <c r="A631" s="5"/>
      <c r="B631" s="5"/>
      <c r="C631" s="5"/>
      <c r="D631" s="5"/>
      <c r="E631" s="5" t="s">
        <v>135</v>
      </c>
      <c r="F631" s="5"/>
      <c r="G631" s="6">
        <v>43220</v>
      </c>
      <c r="H631" s="5"/>
      <c r="I631" s="5" t="s">
        <v>657</v>
      </c>
      <c r="J631" s="5"/>
      <c r="K631" s="5" t="s">
        <v>135</v>
      </c>
      <c r="L631" s="5"/>
      <c r="M631" s="5" t="s">
        <v>927</v>
      </c>
      <c r="N631" s="5"/>
      <c r="O631" s="14"/>
      <c r="P631" s="5"/>
      <c r="Q631" s="5" t="s">
        <v>551</v>
      </c>
      <c r="R631" s="5"/>
      <c r="S631" s="7">
        <v>-2529.54</v>
      </c>
      <c r="T631" s="5"/>
      <c r="U631" s="7">
        <f t="shared" si="23"/>
        <v>-77094.25</v>
      </c>
    </row>
    <row r="632" spans="1:21" x14ac:dyDescent="0.25">
      <c r="A632" s="5"/>
      <c r="B632" s="5"/>
      <c r="C632" s="5"/>
      <c r="D632" s="5"/>
      <c r="E632" s="5" t="s">
        <v>135</v>
      </c>
      <c r="F632" s="5"/>
      <c r="G632" s="6">
        <v>43220</v>
      </c>
      <c r="H632" s="5"/>
      <c r="I632" s="5" t="s">
        <v>658</v>
      </c>
      <c r="J632" s="5"/>
      <c r="K632" s="5" t="s">
        <v>135</v>
      </c>
      <c r="L632" s="5"/>
      <c r="M632" s="5" t="s">
        <v>926</v>
      </c>
      <c r="N632" s="5"/>
      <c r="O632" s="14"/>
      <c r="P632" s="5"/>
      <c r="Q632" s="5" t="s">
        <v>551</v>
      </c>
      <c r="R632" s="5"/>
      <c r="S632" s="7">
        <v>-7695.74</v>
      </c>
      <c r="T632" s="5"/>
      <c r="U632" s="7">
        <f t="shared" si="23"/>
        <v>-84789.99</v>
      </c>
    </row>
    <row r="633" spans="1:21" x14ac:dyDescent="0.25">
      <c r="A633" s="5"/>
      <c r="B633" s="5"/>
      <c r="C633" s="5"/>
      <c r="D633" s="5"/>
      <c r="E633" s="5" t="s">
        <v>135</v>
      </c>
      <c r="F633" s="5"/>
      <c r="G633" s="6">
        <v>43235</v>
      </c>
      <c r="H633" s="5"/>
      <c r="I633" s="5" t="s">
        <v>659</v>
      </c>
      <c r="J633" s="5"/>
      <c r="K633" s="5" t="s">
        <v>801</v>
      </c>
      <c r="L633" s="5"/>
      <c r="M633" s="5" t="s">
        <v>928</v>
      </c>
      <c r="N633" s="5"/>
      <c r="O633" s="14"/>
      <c r="P633" s="5"/>
      <c r="Q633" s="5" t="s">
        <v>551</v>
      </c>
      <c r="R633" s="5"/>
      <c r="S633" s="7">
        <v>-953.5</v>
      </c>
      <c r="T633" s="5"/>
      <c r="U633" s="7">
        <f t="shared" si="23"/>
        <v>-85743.49</v>
      </c>
    </row>
    <row r="634" spans="1:21" x14ac:dyDescent="0.25">
      <c r="A634" s="5"/>
      <c r="B634" s="5"/>
      <c r="C634" s="5"/>
      <c r="D634" s="5"/>
      <c r="E634" s="5" t="s">
        <v>135</v>
      </c>
      <c r="F634" s="5"/>
      <c r="G634" s="6">
        <v>43250</v>
      </c>
      <c r="H634" s="5"/>
      <c r="I634" s="5" t="s">
        <v>660</v>
      </c>
      <c r="J634" s="5"/>
      <c r="K634" s="5" t="s">
        <v>802</v>
      </c>
      <c r="L634" s="5"/>
      <c r="M634" s="5" t="s">
        <v>926</v>
      </c>
      <c r="N634" s="5"/>
      <c r="O634" s="14"/>
      <c r="P634" s="5"/>
      <c r="Q634" s="5" t="s">
        <v>551</v>
      </c>
      <c r="R634" s="5"/>
      <c r="S634" s="7">
        <v>-8911.69</v>
      </c>
      <c r="T634" s="5"/>
      <c r="U634" s="7">
        <f t="shared" si="23"/>
        <v>-94655.18</v>
      </c>
    </row>
    <row r="635" spans="1:21" x14ac:dyDescent="0.25">
      <c r="A635" s="5"/>
      <c r="B635" s="5"/>
      <c r="C635" s="5"/>
      <c r="D635" s="5"/>
      <c r="E635" s="5" t="s">
        <v>135</v>
      </c>
      <c r="F635" s="5"/>
      <c r="G635" s="6">
        <v>43250</v>
      </c>
      <c r="H635" s="5"/>
      <c r="I635" s="5" t="s">
        <v>661</v>
      </c>
      <c r="J635" s="5"/>
      <c r="K635" s="5" t="s">
        <v>803</v>
      </c>
      <c r="L635" s="5"/>
      <c r="M635" s="5" t="s">
        <v>927</v>
      </c>
      <c r="N635" s="5"/>
      <c r="O635" s="14"/>
      <c r="P635" s="5"/>
      <c r="Q635" s="5" t="s">
        <v>551</v>
      </c>
      <c r="R635" s="5"/>
      <c r="S635" s="7">
        <v>-2399.08</v>
      </c>
      <c r="T635" s="5"/>
      <c r="U635" s="7">
        <f t="shared" si="23"/>
        <v>-97054.26</v>
      </c>
    </row>
    <row r="636" spans="1:21" x14ac:dyDescent="0.25">
      <c r="A636" s="5"/>
      <c r="B636" s="5"/>
      <c r="C636" s="5"/>
      <c r="D636" s="5"/>
      <c r="E636" s="5" t="s">
        <v>135</v>
      </c>
      <c r="F636" s="5"/>
      <c r="G636" s="6">
        <v>43262</v>
      </c>
      <c r="H636" s="5"/>
      <c r="I636" s="5" t="s">
        <v>662</v>
      </c>
      <c r="J636" s="5"/>
      <c r="K636" s="5" t="s">
        <v>804</v>
      </c>
      <c r="L636" s="5"/>
      <c r="M636" s="5" t="s">
        <v>928</v>
      </c>
      <c r="N636" s="5"/>
      <c r="O636" s="14"/>
      <c r="P636" s="5"/>
      <c r="Q636" s="5" t="s">
        <v>551</v>
      </c>
      <c r="R636" s="5"/>
      <c r="S636" s="7">
        <v>-953.5</v>
      </c>
      <c r="T636" s="5"/>
      <c r="U636" s="7">
        <f t="shared" si="23"/>
        <v>-98007.76</v>
      </c>
    </row>
    <row r="637" spans="1:21" x14ac:dyDescent="0.25">
      <c r="A637" s="5"/>
      <c r="B637" s="5"/>
      <c r="C637" s="5"/>
      <c r="D637" s="5"/>
      <c r="E637" s="5" t="s">
        <v>135</v>
      </c>
      <c r="F637" s="5"/>
      <c r="G637" s="6">
        <v>43279</v>
      </c>
      <c r="H637" s="5"/>
      <c r="I637" s="5"/>
      <c r="J637" s="5"/>
      <c r="K637" s="5" t="s">
        <v>135</v>
      </c>
      <c r="L637" s="5"/>
      <c r="M637" s="5" t="s">
        <v>926</v>
      </c>
      <c r="N637" s="5"/>
      <c r="O637" s="14"/>
      <c r="P637" s="5"/>
      <c r="Q637" s="5" t="s">
        <v>551</v>
      </c>
      <c r="R637" s="5"/>
      <c r="S637" s="7">
        <v>-8254.4</v>
      </c>
      <c r="T637" s="5"/>
      <c r="U637" s="7">
        <f t="shared" si="23"/>
        <v>-106262.16</v>
      </c>
    </row>
    <row r="638" spans="1:21" x14ac:dyDescent="0.25">
      <c r="A638" s="5"/>
      <c r="B638" s="5"/>
      <c r="C638" s="5"/>
      <c r="D638" s="5"/>
      <c r="E638" s="5" t="s">
        <v>135</v>
      </c>
      <c r="F638" s="5"/>
      <c r="G638" s="6">
        <v>43279</v>
      </c>
      <c r="H638" s="5"/>
      <c r="I638" s="5"/>
      <c r="J638" s="5"/>
      <c r="K638" s="5" t="s">
        <v>135</v>
      </c>
      <c r="L638" s="5"/>
      <c r="M638" s="5" t="s">
        <v>927</v>
      </c>
      <c r="N638" s="5"/>
      <c r="O638" s="14"/>
      <c r="P638" s="5"/>
      <c r="Q638" s="5" t="s">
        <v>551</v>
      </c>
      <c r="R638" s="5"/>
      <c r="S638" s="7">
        <v>-2537.0500000000002</v>
      </c>
      <c r="T638" s="5"/>
      <c r="U638" s="7">
        <f t="shared" si="23"/>
        <v>-108799.21</v>
      </c>
    </row>
    <row r="639" spans="1:21" x14ac:dyDescent="0.25">
      <c r="A639" s="5"/>
      <c r="B639" s="5"/>
      <c r="C639" s="5"/>
      <c r="D639" s="5"/>
      <c r="E639" s="5" t="s">
        <v>135</v>
      </c>
      <c r="F639" s="5"/>
      <c r="G639" s="6">
        <v>43291</v>
      </c>
      <c r="H639" s="5"/>
      <c r="I639" s="5" t="s">
        <v>663</v>
      </c>
      <c r="J639" s="5"/>
      <c r="K639" s="5" t="s">
        <v>805</v>
      </c>
      <c r="L639" s="5"/>
      <c r="M639" s="5" t="s">
        <v>928</v>
      </c>
      <c r="N639" s="5"/>
      <c r="O639" s="14"/>
      <c r="P639" s="5"/>
      <c r="Q639" s="5" t="s">
        <v>551</v>
      </c>
      <c r="R639" s="5"/>
      <c r="S639" s="7">
        <v>-1630.18</v>
      </c>
      <c r="T639" s="5"/>
      <c r="U639" s="7">
        <f t="shared" si="23"/>
        <v>-110429.39</v>
      </c>
    </row>
    <row r="640" spans="1:21" x14ac:dyDescent="0.25">
      <c r="A640" s="5"/>
      <c r="B640" s="5"/>
      <c r="C640" s="5"/>
      <c r="D640" s="5"/>
      <c r="E640" s="5" t="s">
        <v>135</v>
      </c>
      <c r="F640" s="5"/>
      <c r="G640" s="6">
        <v>43291</v>
      </c>
      <c r="H640" s="5"/>
      <c r="I640" s="5" t="s">
        <v>664</v>
      </c>
      <c r="J640" s="5"/>
      <c r="K640" s="5" t="s">
        <v>806</v>
      </c>
      <c r="L640" s="5"/>
      <c r="M640" s="5" t="s">
        <v>928</v>
      </c>
      <c r="N640" s="5"/>
      <c r="O640" s="14"/>
      <c r="P640" s="5"/>
      <c r="Q640" s="5" t="s">
        <v>551</v>
      </c>
      <c r="R640" s="5"/>
      <c r="S640" s="7">
        <v>-964.65</v>
      </c>
      <c r="T640" s="5"/>
      <c r="U640" s="7">
        <f t="shared" si="23"/>
        <v>-111394.04</v>
      </c>
    </row>
    <row r="641" spans="1:21" x14ac:dyDescent="0.25">
      <c r="A641" s="5"/>
      <c r="B641" s="5"/>
      <c r="C641" s="5"/>
      <c r="D641" s="5"/>
      <c r="E641" s="5" t="s">
        <v>135</v>
      </c>
      <c r="F641" s="5"/>
      <c r="G641" s="6">
        <v>43314</v>
      </c>
      <c r="H641" s="5"/>
      <c r="I641" s="5" t="s">
        <v>665</v>
      </c>
      <c r="J641" s="5"/>
      <c r="K641" s="5" t="s">
        <v>807</v>
      </c>
      <c r="L641" s="5"/>
      <c r="M641" s="5" t="s">
        <v>927</v>
      </c>
      <c r="N641" s="5"/>
      <c r="O641" s="14"/>
      <c r="P641" s="5"/>
      <c r="Q641" s="5" t="s">
        <v>551</v>
      </c>
      <c r="R641" s="5"/>
      <c r="S641" s="7">
        <v>-2313.85</v>
      </c>
      <c r="T641" s="5"/>
      <c r="U641" s="7">
        <f t="shared" si="23"/>
        <v>-113707.89</v>
      </c>
    </row>
    <row r="642" spans="1:21" x14ac:dyDescent="0.25">
      <c r="A642" s="5"/>
      <c r="B642" s="5"/>
      <c r="C642" s="5"/>
      <c r="D642" s="5"/>
      <c r="E642" s="5" t="s">
        <v>135</v>
      </c>
      <c r="F642" s="5"/>
      <c r="G642" s="6">
        <v>43314</v>
      </c>
      <c r="H642" s="5"/>
      <c r="I642" s="5" t="s">
        <v>666</v>
      </c>
      <c r="J642" s="5"/>
      <c r="K642" s="5" t="s">
        <v>808</v>
      </c>
      <c r="L642" s="5"/>
      <c r="M642" s="5" t="s">
        <v>926</v>
      </c>
      <c r="N642" s="5"/>
      <c r="O642" s="14"/>
      <c r="P642" s="5"/>
      <c r="Q642" s="5" t="s">
        <v>551</v>
      </c>
      <c r="R642" s="5"/>
      <c r="S642" s="7">
        <v>-8648.34</v>
      </c>
      <c r="T642" s="5"/>
      <c r="U642" s="7">
        <f t="shared" si="23"/>
        <v>-122356.23</v>
      </c>
    </row>
    <row r="643" spans="1:21" x14ac:dyDescent="0.25">
      <c r="A643" s="5"/>
      <c r="B643" s="5"/>
      <c r="C643" s="5"/>
      <c r="D643" s="5"/>
      <c r="E643" s="5" t="s">
        <v>135</v>
      </c>
      <c r="F643" s="5"/>
      <c r="G643" s="6">
        <v>43332</v>
      </c>
      <c r="H643" s="5"/>
      <c r="I643" s="5" t="s">
        <v>667</v>
      </c>
      <c r="J643" s="5"/>
      <c r="K643" s="5" t="s">
        <v>809</v>
      </c>
      <c r="L643" s="5"/>
      <c r="M643" s="5" t="s">
        <v>928</v>
      </c>
      <c r="N643" s="5"/>
      <c r="O643" s="14"/>
      <c r="P643" s="5"/>
      <c r="Q643" s="5" t="s">
        <v>551</v>
      </c>
      <c r="R643" s="5"/>
      <c r="S643" s="7">
        <v>-821.67</v>
      </c>
      <c r="T643" s="5"/>
      <c r="U643" s="7">
        <f t="shared" si="23"/>
        <v>-123177.9</v>
      </c>
    </row>
    <row r="644" spans="1:21" x14ac:dyDescent="0.25">
      <c r="A644" s="5"/>
      <c r="B644" s="5"/>
      <c r="C644" s="5"/>
      <c r="D644" s="5"/>
      <c r="E644" s="5" t="s">
        <v>135</v>
      </c>
      <c r="F644" s="5"/>
      <c r="G644" s="6">
        <v>43343</v>
      </c>
      <c r="H644" s="5"/>
      <c r="I644" s="5" t="s">
        <v>668</v>
      </c>
      <c r="J644" s="5"/>
      <c r="K644" s="5" t="s">
        <v>810</v>
      </c>
      <c r="L644" s="5"/>
      <c r="M644" s="5" t="s">
        <v>511</v>
      </c>
      <c r="N644" s="5"/>
      <c r="O644" s="14"/>
      <c r="P644" s="5"/>
      <c r="Q644" s="5" t="s">
        <v>551</v>
      </c>
      <c r="R644" s="5"/>
      <c r="S644" s="7">
        <v>-8839.91</v>
      </c>
      <c r="T644" s="5"/>
      <c r="U644" s="7">
        <f t="shared" si="23"/>
        <v>-132017.81</v>
      </c>
    </row>
    <row r="645" spans="1:21" x14ac:dyDescent="0.25">
      <c r="A645" s="5"/>
      <c r="B645" s="5"/>
      <c r="C645" s="5"/>
      <c r="D645" s="5"/>
      <c r="E645" s="5" t="s">
        <v>135</v>
      </c>
      <c r="F645" s="5"/>
      <c r="G645" s="6">
        <v>43343</v>
      </c>
      <c r="H645" s="5"/>
      <c r="I645" s="5" t="s">
        <v>669</v>
      </c>
      <c r="J645" s="5"/>
      <c r="K645" s="5" t="s">
        <v>811</v>
      </c>
      <c r="L645" s="5"/>
      <c r="M645" s="5" t="s">
        <v>511</v>
      </c>
      <c r="N645" s="5"/>
      <c r="O645" s="14"/>
      <c r="P645" s="5"/>
      <c r="Q645" s="5" t="s">
        <v>551</v>
      </c>
      <c r="R645" s="5"/>
      <c r="S645" s="7">
        <v>-2398.9</v>
      </c>
      <c r="T645" s="5"/>
      <c r="U645" s="7">
        <f t="shared" si="23"/>
        <v>-134416.71</v>
      </c>
    </row>
    <row r="646" spans="1:21" x14ac:dyDescent="0.25">
      <c r="A646" s="5"/>
      <c r="B646" s="5"/>
      <c r="C646" s="5"/>
      <c r="D646" s="5"/>
      <c r="E646" s="5" t="s">
        <v>135</v>
      </c>
      <c r="F646" s="5"/>
      <c r="G646" s="6">
        <v>43356</v>
      </c>
      <c r="H646" s="5"/>
      <c r="I646" s="5" t="s">
        <v>670</v>
      </c>
      <c r="J646" s="5"/>
      <c r="K646" s="5" t="s">
        <v>812</v>
      </c>
      <c r="L646" s="5"/>
      <c r="M646" s="5" t="s">
        <v>928</v>
      </c>
      <c r="N646" s="5"/>
      <c r="O646" s="14"/>
      <c r="P646" s="5"/>
      <c r="Q646" s="5" t="s">
        <v>551</v>
      </c>
      <c r="R646" s="5"/>
      <c r="S646" s="7">
        <v>-953.5</v>
      </c>
      <c r="T646" s="5"/>
      <c r="U646" s="7">
        <f t="shared" si="23"/>
        <v>-135370.21</v>
      </c>
    </row>
    <row r="647" spans="1:21" x14ac:dyDescent="0.25">
      <c r="A647" s="5"/>
      <c r="B647" s="5"/>
      <c r="C647" s="5"/>
      <c r="D647" s="5"/>
      <c r="E647" s="5" t="s">
        <v>135</v>
      </c>
      <c r="F647" s="5"/>
      <c r="G647" s="6">
        <v>43370</v>
      </c>
      <c r="H647" s="5"/>
      <c r="I647" s="5" t="s">
        <v>671</v>
      </c>
      <c r="J647" s="5"/>
      <c r="K647" s="5" t="s">
        <v>813</v>
      </c>
      <c r="L647" s="5"/>
      <c r="M647" s="5" t="s">
        <v>927</v>
      </c>
      <c r="N647" s="5"/>
      <c r="O647" s="14"/>
      <c r="P647" s="5"/>
      <c r="Q647" s="5" t="s">
        <v>551</v>
      </c>
      <c r="R647" s="5"/>
      <c r="S647" s="7">
        <v>-8699.66</v>
      </c>
      <c r="T647" s="5"/>
      <c r="U647" s="7">
        <f t="shared" si="23"/>
        <v>-144069.87</v>
      </c>
    </row>
    <row r="648" spans="1:21" x14ac:dyDescent="0.25">
      <c r="A648" s="5"/>
      <c r="B648" s="5"/>
      <c r="C648" s="5"/>
      <c r="D648" s="5"/>
      <c r="E648" s="5" t="s">
        <v>135</v>
      </c>
      <c r="F648" s="5"/>
      <c r="G648" s="6">
        <v>43370</v>
      </c>
      <c r="H648" s="5"/>
      <c r="I648" s="5" t="s">
        <v>672</v>
      </c>
      <c r="J648" s="5"/>
      <c r="K648" s="5" t="s">
        <v>814</v>
      </c>
      <c r="L648" s="5"/>
      <c r="M648" s="5" t="s">
        <v>927</v>
      </c>
      <c r="N648" s="5"/>
      <c r="O648" s="14"/>
      <c r="P648" s="5"/>
      <c r="Q648" s="5" t="s">
        <v>551</v>
      </c>
      <c r="R648" s="5"/>
      <c r="S648" s="7">
        <v>-2520.13</v>
      </c>
      <c r="T648" s="5"/>
      <c r="U648" s="7">
        <f t="shared" si="23"/>
        <v>-146590</v>
      </c>
    </row>
    <row r="649" spans="1:21" x14ac:dyDescent="0.25">
      <c r="A649" s="5"/>
      <c r="B649" s="5"/>
      <c r="C649" s="5"/>
      <c r="D649" s="5"/>
      <c r="E649" s="5" t="s">
        <v>135</v>
      </c>
      <c r="F649" s="5"/>
      <c r="G649" s="6">
        <v>43389</v>
      </c>
      <c r="H649" s="5"/>
      <c r="I649" s="5" t="s">
        <v>673</v>
      </c>
      <c r="J649" s="5"/>
      <c r="K649" s="5" t="s">
        <v>815</v>
      </c>
      <c r="L649" s="5"/>
      <c r="M649" s="5" t="s">
        <v>928</v>
      </c>
      <c r="N649" s="5"/>
      <c r="O649" s="14"/>
      <c r="P649" s="5"/>
      <c r="Q649" s="5" t="s">
        <v>551</v>
      </c>
      <c r="R649" s="5"/>
      <c r="S649" s="7">
        <v>-953.5</v>
      </c>
      <c r="T649" s="5"/>
      <c r="U649" s="7">
        <f t="shared" si="23"/>
        <v>-147543.5</v>
      </c>
    </row>
    <row r="650" spans="1:21" x14ac:dyDescent="0.25">
      <c r="A650" s="5"/>
      <c r="B650" s="5"/>
      <c r="C650" s="5"/>
      <c r="D650" s="5"/>
      <c r="E650" s="5" t="s">
        <v>135</v>
      </c>
      <c r="F650" s="5"/>
      <c r="G650" s="6">
        <v>43403</v>
      </c>
      <c r="H650" s="5"/>
      <c r="I650" s="5" t="s">
        <v>674</v>
      </c>
      <c r="J650" s="5"/>
      <c r="K650" s="5" t="s">
        <v>816</v>
      </c>
      <c r="L650" s="5"/>
      <c r="M650" s="5" t="s">
        <v>929</v>
      </c>
      <c r="N650" s="5"/>
      <c r="O650" s="14"/>
      <c r="P650" s="5"/>
      <c r="Q650" s="5" t="s">
        <v>551</v>
      </c>
      <c r="R650" s="5"/>
      <c r="S650" s="7">
        <v>-2890.66</v>
      </c>
      <c r="T650" s="5"/>
      <c r="U650" s="7">
        <f t="shared" si="23"/>
        <v>-150434.16</v>
      </c>
    </row>
    <row r="651" spans="1:21" x14ac:dyDescent="0.25">
      <c r="A651" s="5"/>
      <c r="B651" s="5"/>
      <c r="C651" s="5"/>
      <c r="D651" s="5"/>
      <c r="E651" s="5" t="s">
        <v>135</v>
      </c>
      <c r="F651" s="5"/>
      <c r="G651" s="6">
        <v>43403</v>
      </c>
      <c r="H651" s="5"/>
      <c r="I651" s="5" t="s">
        <v>675</v>
      </c>
      <c r="J651" s="5"/>
      <c r="K651" s="5" t="s">
        <v>817</v>
      </c>
      <c r="L651" s="5"/>
      <c r="M651" s="5" t="s">
        <v>929</v>
      </c>
      <c r="N651" s="5"/>
      <c r="O651" s="14"/>
      <c r="P651" s="5"/>
      <c r="Q651" s="5" t="s">
        <v>551</v>
      </c>
      <c r="R651" s="5"/>
      <c r="S651" s="7">
        <v>-8429.24</v>
      </c>
      <c r="T651" s="5"/>
      <c r="U651" s="7">
        <f t="shared" si="23"/>
        <v>-158863.4</v>
      </c>
    </row>
    <row r="652" spans="1:21" x14ac:dyDescent="0.25">
      <c r="A652" s="5"/>
      <c r="B652" s="5"/>
      <c r="C652" s="5"/>
      <c r="D652" s="5"/>
      <c r="E652" s="5" t="s">
        <v>135</v>
      </c>
      <c r="F652" s="5"/>
      <c r="G652" s="6">
        <v>43417</v>
      </c>
      <c r="H652" s="5"/>
      <c r="I652" s="5" t="s">
        <v>676</v>
      </c>
      <c r="J652" s="5"/>
      <c r="K652" s="5" t="s">
        <v>818</v>
      </c>
      <c r="L652" s="5"/>
      <c r="M652" s="5" t="s">
        <v>928</v>
      </c>
      <c r="N652" s="5"/>
      <c r="O652" s="14"/>
      <c r="P652" s="5"/>
      <c r="Q652" s="5" t="s">
        <v>551</v>
      </c>
      <c r="R652" s="5"/>
      <c r="S652" s="7">
        <v>-952.12</v>
      </c>
      <c r="T652" s="5"/>
      <c r="U652" s="7">
        <f t="shared" si="23"/>
        <v>-159815.51999999999</v>
      </c>
    </row>
    <row r="653" spans="1:21" x14ac:dyDescent="0.25">
      <c r="A653" s="5"/>
      <c r="B653" s="5"/>
      <c r="C653" s="5"/>
      <c r="D653" s="5"/>
      <c r="E653" s="5" t="s">
        <v>135</v>
      </c>
      <c r="F653" s="5"/>
      <c r="G653" s="6">
        <v>43430</v>
      </c>
      <c r="H653" s="5"/>
      <c r="I653" s="5" t="s">
        <v>677</v>
      </c>
      <c r="J653" s="5"/>
      <c r="K653" s="5" t="s">
        <v>819</v>
      </c>
      <c r="L653" s="5"/>
      <c r="M653" s="5" t="s">
        <v>927</v>
      </c>
      <c r="N653" s="5"/>
      <c r="O653" s="14"/>
      <c r="P653" s="5"/>
      <c r="Q653" s="5" t="s">
        <v>551</v>
      </c>
      <c r="R653" s="5"/>
      <c r="S653" s="7">
        <v>-2614.7399999999998</v>
      </c>
      <c r="T653" s="5"/>
      <c r="U653" s="7">
        <f t="shared" si="23"/>
        <v>-162430.26</v>
      </c>
    </row>
    <row r="654" spans="1:21" ht="15.75" thickBot="1" x14ac:dyDescent="0.3">
      <c r="A654" s="5"/>
      <c r="B654" s="5"/>
      <c r="C654" s="5"/>
      <c r="D654" s="5"/>
      <c r="E654" s="5" t="s">
        <v>135</v>
      </c>
      <c r="F654" s="5"/>
      <c r="G654" s="6">
        <v>43430</v>
      </c>
      <c r="H654" s="5"/>
      <c r="I654" s="5" t="s">
        <v>678</v>
      </c>
      <c r="J654" s="5"/>
      <c r="K654" s="5" t="s">
        <v>820</v>
      </c>
      <c r="L654" s="5"/>
      <c r="M654" s="5" t="s">
        <v>926</v>
      </c>
      <c r="N654" s="5"/>
      <c r="O654" s="14"/>
      <c r="P654" s="5"/>
      <c r="Q654" s="5" t="s">
        <v>551</v>
      </c>
      <c r="R654" s="5"/>
      <c r="S654" s="8">
        <v>-8985.6</v>
      </c>
      <c r="T654" s="5"/>
      <c r="U654" s="8">
        <f t="shared" si="23"/>
        <v>-171415.86</v>
      </c>
    </row>
    <row r="655" spans="1:21" x14ac:dyDescent="0.25">
      <c r="A655" s="5"/>
      <c r="B655" s="5" t="s">
        <v>573</v>
      </c>
      <c r="C655" s="5"/>
      <c r="D655" s="5"/>
      <c r="E655" s="5"/>
      <c r="F655" s="5"/>
      <c r="G655" s="6"/>
      <c r="H655" s="5"/>
      <c r="I655" s="5"/>
      <c r="J655" s="5"/>
      <c r="K655" s="5"/>
      <c r="L655" s="5"/>
      <c r="M655" s="5"/>
      <c r="N655" s="5"/>
      <c r="O655" s="15"/>
      <c r="P655" s="5"/>
      <c r="Q655" s="5"/>
      <c r="R655" s="5"/>
      <c r="S655" s="7">
        <f>ROUND(SUM(S610:S654),5)</f>
        <v>-171415.86</v>
      </c>
      <c r="T655" s="5"/>
      <c r="U655" s="7">
        <f>U654</f>
        <v>-171415.86</v>
      </c>
    </row>
    <row r="656" spans="1:21" x14ac:dyDescent="0.25">
      <c r="A656" s="2"/>
      <c r="B656" s="2" t="s">
        <v>574</v>
      </c>
      <c r="C656" s="2"/>
      <c r="D656" s="2"/>
      <c r="E656" s="2"/>
      <c r="F656" s="2"/>
      <c r="G656" s="3"/>
      <c r="H656" s="2"/>
      <c r="I656" s="2"/>
      <c r="J656" s="2"/>
      <c r="K656" s="2"/>
      <c r="L656" s="2"/>
      <c r="M656" s="2"/>
      <c r="N656" s="2"/>
      <c r="O656" s="13"/>
      <c r="P656" s="2"/>
      <c r="Q656" s="2"/>
      <c r="R656" s="2"/>
      <c r="S656" s="4"/>
      <c r="T656" s="2"/>
      <c r="U656" s="4"/>
    </row>
    <row r="657" spans="1:21" x14ac:dyDescent="0.25">
      <c r="A657" s="5"/>
      <c r="B657" s="5"/>
      <c r="C657" s="5"/>
      <c r="D657" s="5"/>
      <c r="E657" s="5" t="s">
        <v>133</v>
      </c>
      <c r="F657" s="5"/>
      <c r="G657" s="6">
        <v>43073</v>
      </c>
      <c r="H657" s="5"/>
      <c r="I657" s="5"/>
      <c r="J657" s="5"/>
      <c r="K657" s="5" t="s">
        <v>821</v>
      </c>
      <c r="L657" s="5"/>
      <c r="M657" s="5" t="s">
        <v>509</v>
      </c>
      <c r="N657" s="5"/>
      <c r="O657" s="14"/>
      <c r="P657" s="5"/>
      <c r="Q657" s="5" t="s">
        <v>550</v>
      </c>
      <c r="R657" s="5"/>
      <c r="S657" s="7">
        <v>1425.81</v>
      </c>
      <c r="T657" s="5"/>
      <c r="U657" s="7">
        <f t="shared" ref="U657:U667" si="24">ROUND(U656+S657,5)</f>
        <v>1425.81</v>
      </c>
    </row>
    <row r="658" spans="1:21" x14ac:dyDescent="0.25">
      <c r="A658" s="5"/>
      <c r="B658" s="5"/>
      <c r="C658" s="5"/>
      <c r="D658" s="5"/>
      <c r="E658" s="5" t="s">
        <v>133</v>
      </c>
      <c r="F658" s="5"/>
      <c r="G658" s="6">
        <v>43110</v>
      </c>
      <c r="H658" s="5"/>
      <c r="I658" s="5"/>
      <c r="J658" s="5"/>
      <c r="K658" s="5" t="s">
        <v>822</v>
      </c>
      <c r="L658" s="5"/>
      <c r="M658" s="5" t="s">
        <v>509</v>
      </c>
      <c r="N658" s="5"/>
      <c r="O658" s="14"/>
      <c r="P658" s="5"/>
      <c r="Q658" s="5" t="s">
        <v>550</v>
      </c>
      <c r="R658" s="5"/>
      <c r="S658" s="7">
        <v>177.5</v>
      </c>
      <c r="T658" s="5"/>
      <c r="U658" s="7">
        <f t="shared" si="24"/>
        <v>1603.31</v>
      </c>
    </row>
    <row r="659" spans="1:21" x14ac:dyDescent="0.25">
      <c r="A659" s="5"/>
      <c r="B659" s="5"/>
      <c r="C659" s="5"/>
      <c r="D659" s="5"/>
      <c r="E659" s="5" t="s">
        <v>133</v>
      </c>
      <c r="F659" s="5"/>
      <c r="G659" s="6">
        <v>43136</v>
      </c>
      <c r="H659" s="5"/>
      <c r="I659" s="5" t="s">
        <v>679</v>
      </c>
      <c r="J659" s="5"/>
      <c r="K659" s="5" t="s">
        <v>679</v>
      </c>
      <c r="L659" s="5"/>
      <c r="M659" s="5" t="s">
        <v>509</v>
      </c>
      <c r="N659" s="5"/>
      <c r="O659" s="14"/>
      <c r="P659" s="5"/>
      <c r="Q659" s="5" t="s">
        <v>550</v>
      </c>
      <c r="R659" s="5"/>
      <c r="S659" s="7">
        <v>42.35</v>
      </c>
      <c r="T659" s="5"/>
      <c r="U659" s="7">
        <f t="shared" si="24"/>
        <v>1645.66</v>
      </c>
    </row>
    <row r="660" spans="1:21" x14ac:dyDescent="0.25">
      <c r="A660" s="5"/>
      <c r="B660" s="5"/>
      <c r="C660" s="5"/>
      <c r="D660" s="5"/>
      <c r="E660" s="5" t="s">
        <v>134</v>
      </c>
      <c r="F660" s="5"/>
      <c r="G660" s="6">
        <v>43168</v>
      </c>
      <c r="H660" s="5"/>
      <c r="I660" s="5" t="s">
        <v>680</v>
      </c>
      <c r="J660" s="5"/>
      <c r="K660" s="5" t="s">
        <v>823</v>
      </c>
      <c r="L660" s="5"/>
      <c r="M660" s="5" t="s">
        <v>509</v>
      </c>
      <c r="N660" s="5"/>
      <c r="O660" s="14"/>
      <c r="P660" s="5"/>
      <c r="Q660" s="5" t="s">
        <v>551</v>
      </c>
      <c r="R660" s="5"/>
      <c r="S660" s="7">
        <v>559.20000000000005</v>
      </c>
      <c r="T660" s="5"/>
      <c r="U660" s="7">
        <f t="shared" si="24"/>
        <v>2204.86</v>
      </c>
    </row>
    <row r="661" spans="1:21" x14ac:dyDescent="0.25">
      <c r="A661" s="5"/>
      <c r="B661" s="5"/>
      <c r="C661" s="5"/>
      <c r="D661" s="5"/>
      <c r="E661" s="5" t="s">
        <v>134</v>
      </c>
      <c r="F661" s="5"/>
      <c r="G661" s="6">
        <v>43220</v>
      </c>
      <c r="H661" s="5"/>
      <c r="I661" s="5" t="s">
        <v>681</v>
      </c>
      <c r="J661" s="5"/>
      <c r="K661" s="5" t="s">
        <v>824</v>
      </c>
      <c r="L661" s="5"/>
      <c r="M661" s="5" t="s">
        <v>509</v>
      </c>
      <c r="N661" s="5"/>
      <c r="O661" s="14"/>
      <c r="P661" s="5"/>
      <c r="Q661" s="5" t="s">
        <v>551</v>
      </c>
      <c r="R661" s="5"/>
      <c r="S661" s="7">
        <v>392.74</v>
      </c>
      <c r="T661" s="5"/>
      <c r="U661" s="7">
        <f t="shared" si="24"/>
        <v>2597.6</v>
      </c>
    </row>
    <row r="662" spans="1:21" x14ac:dyDescent="0.25">
      <c r="A662" s="5"/>
      <c r="B662" s="5"/>
      <c r="C662" s="5"/>
      <c r="D662" s="5"/>
      <c r="E662" s="5" t="s">
        <v>134</v>
      </c>
      <c r="F662" s="5"/>
      <c r="G662" s="6">
        <v>43283</v>
      </c>
      <c r="H662" s="5"/>
      <c r="I662" s="5" t="s">
        <v>682</v>
      </c>
      <c r="J662" s="5"/>
      <c r="K662" s="5" t="s">
        <v>825</v>
      </c>
      <c r="L662" s="5"/>
      <c r="M662" s="5" t="s">
        <v>509</v>
      </c>
      <c r="N662" s="5"/>
      <c r="O662" s="14"/>
      <c r="P662" s="5"/>
      <c r="Q662" s="5" t="s">
        <v>551</v>
      </c>
      <c r="R662" s="5"/>
      <c r="S662" s="7">
        <v>891.73</v>
      </c>
      <c r="T662" s="5"/>
      <c r="U662" s="7">
        <f t="shared" si="24"/>
        <v>3489.33</v>
      </c>
    </row>
    <row r="663" spans="1:21" x14ac:dyDescent="0.25">
      <c r="A663" s="5"/>
      <c r="B663" s="5"/>
      <c r="C663" s="5"/>
      <c r="D663" s="5"/>
      <c r="E663" s="5" t="s">
        <v>134</v>
      </c>
      <c r="F663" s="5"/>
      <c r="G663" s="6">
        <v>43340</v>
      </c>
      <c r="H663" s="5"/>
      <c r="I663" s="5" t="s">
        <v>683</v>
      </c>
      <c r="J663" s="5"/>
      <c r="K663" s="5" t="s">
        <v>826</v>
      </c>
      <c r="L663" s="5"/>
      <c r="M663" s="5" t="s">
        <v>509</v>
      </c>
      <c r="N663" s="5"/>
      <c r="O663" s="14"/>
      <c r="P663" s="5"/>
      <c r="Q663" s="5" t="s">
        <v>551</v>
      </c>
      <c r="R663" s="5"/>
      <c r="S663" s="7">
        <v>468.55</v>
      </c>
      <c r="T663" s="5"/>
      <c r="U663" s="7">
        <f t="shared" si="24"/>
        <v>3957.88</v>
      </c>
    </row>
    <row r="664" spans="1:21" x14ac:dyDescent="0.25">
      <c r="A664" s="5"/>
      <c r="B664" s="5"/>
      <c r="C664" s="5"/>
      <c r="D664" s="5"/>
      <c r="E664" s="5" t="s">
        <v>134</v>
      </c>
      <c r="F664" s="5"/>
      <c r="G664" s="6">
        <v>43354</v>
      </c>
      <c r="H664" s="5"/>
      <c r="I664" s="5" t="s">
        <v>684</v>
      </c>
      <c r="J664" s="5"/>
      <c r="K664" s="5" t="s">
        <v>827</v>
      </c>
      <c r="L664" s="5"/>
      <c r="M664" s="5" t="s">
        <v>509</v>
      </c>
      <c r="N664" s="5"/>
      <c r="O664" s="14"/>
      <c r="P664" s="5"/>
      <c r="Q664" s="5" t="s">
        <v>551</v>
      </c>
      <c r="R664" s="5"/>
      <c r="S664" s="7">
        <v>375.56</v>
      </c>
      <c r="T664" s="5"/>
      <c r="U664" s="7">
        <f t="shared" si="24"/>
        <v>4333.4399999999996</v>
      </c>
    </row>
    <row r="665" spans="1:21" x14ac:dyDescent="0.25">
      <c r="A665" s="5"/>
      <c r="B665" s="5"/>
      <c r="C665" s="5"/>
      <c r="D665" s="5"/>
      <c r="E665" s="5" t="s">
        <v>134</v>
      </c>
      <c r="F665" s="5"/>
      <c r="G665" s="6">
        <v>43403</v>
      </c>
      <c r="H665" s="5"/>
      <c r="I665" s="5" t="s">
        <v>685</v>
      </c>
      <c r="J665" s="5"/>
      <c r="K665" s="5" t="s">
        <v>828</v>
      </c>
      <c r="L665" s="5"/>
      <c r="M665" s="5" t="s">
        <v>509</v>
      </c>
      <c r="N665" s="5"/>
      <c r="O665" s="14"/>
      <c r="P665" s="5"/>
      <c r="Q665" s="5" t="s">
        <v>551</v>
      </c>
      <c r="R665" s="5"/>
      <c r="S665" s="7">
        <v>13.3</v>
      </c>
      <c r="T665" s="5"/>
      <c r="U665" s="7">
        <f t="shared" si="24"/>
        <v>4346.74</v>
      </c>
    </row>
    <row r="666" spans="1:21" x14ac:dyDescent="0.25">
      <c r="A666" s="5"/>
      <c r="B666" s="5"/>
      <c r="C666" s="5"/>
      <c r="D666" s="5"/>
      <c r="E666" s="5" t="s">
        <v>134</v>
      </c>
      <c r="F666" s="5"/>
      <c r="G666" s="6">
        <v>43403</v>
      </c>
      <c r="H666" s="5"/>
      <c r="I666" s="5" t="s">
        <v>685</v>
      </c>
      <c r="J666" s="5"/>
      <c r="K666" s="5" t="s">
        <v>829</v>
      </c>
      <c r="L666" s="5"/>
      <c r="M666" s="5" t="s">
        <v>509</v>
      </c>
      <c r="N666" s="5"/>
      <c r="O666" s="14"/>
      <c r="P666" s="5"/>
      <c r="Q666" s="5" t="s">
        <v>551</v>
      </c>
      <c r="R666" s="5"/>
      <c r="S666" s="7">
        <v>100.11</v>
      </c>
      <c r="T666" s="5"/>
      <c r="U666" s="7">
        <f t="shared" si="24"/>
        <v>4446.8500000000004</v>
      </c>
    </row>
    <row r="667" spans="1:21" ht="15.75" thickBot="1" x14ac:dyDescent="0.3">
      <c r="A667" s="5"/>
      <c r="B667" s="5"/>
      <c r="C667" s="5"/>
      <c r="D667" s="5"/>
      <c r="E667" s="5" t="s">
        <v>134</v>
      </c>
      <c r="F667" s="5"/>
      <c r="G667" s="6">
        <v>43423</v>
      </c>
      <c r="H667" s="5"/>
      <c r="I667" s="5" t="s">
        <v>686</v>
      </c>
      <c r="J667" s="5"/>
      <c r="K667" s="5" t="s">
        <v>830</v>
      </c>
      <c r="L667" s="5"/>
      <c r="M667" s="5" t="s">
        <v>509</v>
      </c>
      <c r="N667" s="5"/>
      <c r="O667" s="14"/>
      <c r="P667" s="5"/>
      <c r="Q667" s="5" t="s">
        <v>551</v>
      </c>
      <c r="R667" s="5"/>
      <c r="S667" s="8">
        <v>71.430000000000007</v>
      </c>
      <c r="T667" s="5"/>
      <c r="U667" s="8">
        <f t="shared" si="24"/>
        <v>4518.28</v>
      </c>
    </row>
    <row r="668" spans="1:21" x14ac:dyDescent="0.25">
      <c r="A668" s="5"/>
      <c r="B668" s="5" t="s">
        <v>575</v>
      </c>
      <c r="C668" s="5"/>
      <c r="D668" s="5"/>
      <c r="E668" s="5"/>
      <c r="F668" s="5"/>
      <c r="G668" s="6"/>
      <c r="H668" s="5"/>
      <c r="I668" s="5"/>
      <c r="J668" s="5"/>
      <c r="K668" s="5"/>
      <c r="L668" s="5"/>
      <c r="M668" s="5"/>
      <c r="N668" s="5"/>
      <c r="O668" s="15"/>
      <c r="P668" s="5"/>
      <c r="Q668" s="5"/>
      <c r="R668" s="5"/>
      <c r="S668" s="7">
        <f>ROUND(SUM(S656:S667),5)</f>
        <v>4518.28</v>
      </c>
      <c r="T668" s="5"/>
      <c r="U668" s="7">
        <f>U667</f>
        <v>4518.28</v>
      </c>
    </row>
    <row r="669" spans="1:21" x14ac:dyDescent="0.25">
      <c r="A669" s="2"/>
      <c r="B669" s="2" t="s">
        <v>576</v>
      </c>
      <c r="C669" s="2"/>
      <c r="D669" s="2"/>
      <c r="E669" s="2"/>
      <c r="F669" s="2"/>
      <c r="G669" s="3"/>
      <c r="H669" s="2"/>
      <c r="I669" s="2"/>
      <c r="J669" s="2"/>
      <c r="K669" s="2"/>
      <c r="L669" s="2"/>
      <c r="M669" s="2"/>
      <c r="N669" s="2"/>
      <c r="O669" s="13"/>
      <c r="P669" s="2"/>
      <c r="Q669" s="2"/>
      <c r="R669" s="2"/>
      <c r="S669" s="4"/>
      <c r="T669" s="2"/>
      <c r="U669" s="4"/>
    </row>
    <row r="670" spans="1:21" ht="15.75" thickBot="1" x14ac:dyDescent="0.3">
      <c r="A670" s="1"/>
      <c r="B670" s="1"/>
      <c r="C670" s="5"/>
      <c r="D670" s="5"/>
      <c r="E670" s="5" t="s">
        <v>133</v>
      </c>
      <c r="F670" s="5"/>
      <c r="G670" s="6">
        <v>43108</v>
      </c>
      <c r="H670" s="5"/>
      <c r="I670" s="5" t="s">
        <v>687</v>
      </c>
      <c r="J670" s="5"/>
      <c r="K670" s="5"/>
      <c r="L670" s="5"/>
      <c r="M670" s="5" t="s">
        <v>530</v>
      </c>
      <c r="N670" s="5"/>
      <c r="O670" s="14"/>
      <c r="P670" s="5"/>
      <c r="Q670" s="5" t="s">
        <v>550</v>
      </c>
      <c r="R670" s="5"/>
      <c r="S670" s="8">
        <v>30</v>
      </c>
      <c r="T670" s="5"/>
      <c r="U670" s="8">
        <f>ROUND(U669+S670,5)</f>
        <v>30</v>
      </c>
    </row>
    <row r="671" spans="1:21" x14ac:dyDescent="0.25">
      <c r="A671" s="5"/>
      <c r="B671" s="5" t="s">
        <v>577</v>
      </c>
      <c r="C671" s="5"/>
      <c r="D671" s="5"/>
      <c r="E671" s="5"/>
      <c r="F671" s="5"/>
      <c r="G671" s="6"/>
      <c r="H671" s="5"/>
      <c r="I671" s="5"/>
      <c r="J671" s="5"/>
      <c r="K671" s="5"/>
      <c r="L671" s="5"/>
      <c r="M671" s="5"/>
      <c r="N671" s="5"/>
      <c r="O671" s="15"/>
      <c r="P671" s="5"/>
      <c r="Q671" s="5"/>
      <c r="R671" s="5"/>
      <c r="S671" s="7">
        <f>ROUND(SUM(S669:S670),5)</f>
        <v>30</v>
      </c>
      <c r="T671" s="5"/>
      <c r="U671" s="7">
        <f>U670</f>
        <v>30</v>
      </c>
    </row>
    <row r="672" spans="1:21" x14ac:dyDescent="0.25">
      <c r="A672" s="2"/>
      <c r="B672" s="2" t="s">
        <v>578</v>
      </c>
      <c r="C672" s="2"/>
      <c r="D672" s="2"/>
      <c r="E672" s="2"/>
      <c r="F672" s="2"/>
      <c r="G672" s="3"/>
      <c r="H672" s="2"/>
      <c r="I672" s="2"/>
      <c r="J672" s="2"/>
      <c r="K672" s="2"/>
      <c r="L672" s="2"/>
      <c r="M672" s="2"/>
      <c r="N672" s="2"/>
      <c r="O672" s="13"/>
      <c r="P672" s="2"/>
      <c r="Q672" s="2"/>
      <c r="R672" s="2"/>
      <c r="S672" s="4"/>
      <c r="T672" s="2"/>
      <c r="U672" s="4"/>
    </row>
    <row r="673" spans="1:21" ht="15.75" thickBot="1" x14ac:dyDescent="0.3">
      <c r="A673" s="1"/>
      <c r="B673" s="1"/>
      <c r="C673" s="5"/>
      <c r="D673" s="5"/>
      <c r="E673" s="5" t="s">
        <v>133</v>
      </c>
      <c r="F673" s="5"/>
      <c r="G673" s="6">
        <v>43088</v>
      </c>
      <c r="H673" s="5"/>
      <c r="I673" s="5" t="s">
        <v>688</v>
      </c>
      <c r="J673" s="5"/>
      <c r="K673" s="5" t="s">
        <v>831</v>
      </c>
      <c r="L673" s="5"/>
      <c r="M673" s="5" t="s">
        <v>512</v>
      </c>
      <c r="N673" s="5"/>
      <c r="O673" s="14"/>
      <c r="P673" s="5"/>
      <c r="Q673" s="5" t="s">
        <v>550</v>
      </c>
      <c r="R673" s="5"/>
      <c r="S673" s="8">
        <v>25</v>
      </c>
      <c r="T673" s="5"/>
      <c r="U673" s="8">
        <f>ROUND(U672+S673,5)</f>
        <v>25</v>
      </c>
    </row>
    <row r="674" spans="1:21" x14ac:dyDescent="0.25">
      <c r="A674" s="5"/>
      <c r="B674" s="5" t="s">
        <v>579</v>
      </c>
      <c r="C674" s="5"/>
      <c r="D674" s="5"/>
      <c r="E674" s="5"/>
      <c r="F674" s="5"/>
      <c r="G674" s="6"/>
      <c r="H674" s="5"/>
      <c r="I674" s="5"/>
      <c r="J674" s="5"/>
      <c r="K674" s="5"/>
      <c r="L674" s="5"/>
      <c r="M674" s="5"/>
      <c r="N674" s="5"/>
      <c r="O674" s="15"/>
      <c r="P674" s="5"/>
      <c r="Q674" s="5"/>
      <c r="R674" s="5"/>
      <c r="S674" s="7">
        <f>ROUND(SUM(S672:S673),5)</f>
        <v>25</v>
      </c>
      <c r="T674" s="5"/>
      <c r="U674" s="7">
        <f>U673</f>
        <v>25</v>
      </c>
    </row>
    <row r="675" spans="1:21" x14ac:dyDescent="0.25">
      <c r="A675" s="2"/>
      <c r="B675" s="2" t="s">
        <v>580</v>
      </c>
      <c r="C675" s="2"/>
      <c r="D675" s="2"/>
      <c r="E675" s="2"/>
      <c r="F675" s="2"/>
      <c r="G675" s="3"/>
      <c r="H675" s="2"/>
      <c r="I675" s="2"/>
      <c r="J675" s="2"/>
      <c r="K675" s="2"/>
      <c r="L675" s="2"/>
      <c r="M675" s="2"/>
      <c r="N675" s="2"/>
      <c r="O675" s="13"/>
      <c r="P675" s="2"/>
      <c r="Q675" s="2"/>
      <c r="R675" s="2"/>
      <c r="S675" s="4"/>
      <c r="T675" s="2"/>
      <c r="U675" s="4"/>
    </row>
    <row r="676" spans="1:21" x14ac:dyDescent="0.25">
      <c r="A676" s="5"/>
      <c r="B676" s="5"/>
      <c r="C676" s="5"/>
      <c r="D676" s="5"/>
      <c r="E676" s="5" t="s">
        <v>133</v>
      </c>
      <c r="F676" s="5"/>
      <c r="G676" s="6">
        <v>43045</v>
      </c>
      <c r="H676" s="5"/>
      <c r="I676" s="5"/>
      <c r="J676" s="5"/>
      <c r="K676" s="5"/>
      <c r="L676" s="5"/>
      <c r="M676" s="5" t="s">
        <v>925</v>
      </c>
      <c r="N676" s="5"/>
      <c r="O676" s="14"/>
      <c r="P676" s="5"/>
      <c r="Q676" s="5" t="s">
        <v>550</v>
      </c>
      <c r="R676" s="5"/>
      <c r="S676" s="7">
        <v>58.64</v>
      </c>
      <c r="T676" s="5"/>
      <c r="U676" s="7">
        <f>ROUND(U675+S676,5)</f>
        <v>58.64</v>
      </c>
    </row>
    <row r="677" spans="1:21" x14ac:dyDescent="0.25">
      <c r="A677" s="5"/>
      <c r="B677" s="5"/>
      <c r="C677" s="5"/>
      <c r="D677" s="5"/>
      <c r="E677" s="5" t="s">
        <v>133</v>
      </c>
      <c r="F677" s="5"/>
      <c r="G677" s="6">
        <v>43109</v>
      </c>
      <c r="H677" s="5"/>
      <c r="I677" s="5" t="s">
        <v>689</v>
      </c>
      <c r="J677" s="5"/>
      <c r="K677" s="5" t="s">
        <v>689</v>
      </c>
      <c r="L677" s="5"/>
      <c r="M677" s="5" t="s">
        <v>925</v>
      </c>
      <c r="N677" s="5"/>
      <c r="O677" s="14"/>
      <c r="P677" s="5"/>
      <c r="Q677" s="5" t="s">
        <v>550</v>
      </c>
      <c r="R677" s="5"/>
      <c r="S677" s="7">
        <v>40</v>
      </c>
      <c r="T677" s="5"/>
      <c r="U677" s="7">
        <f>ROUND(U676+S677,5)</f>
        <v>98.64</v>
      </c>
    </row>
    <row r="678" spans="1:21" x14ac:dyDescent="0.25">
      <c r="A678" s="5"/>
      <c r="B678" s="5"/>
      <c r="C678" s="5"/>
      <c r="D678" s="5"/>
      <c r="E678" s="5" t="s">
        <v>134</v>
      </c>
      <c r="F678" s="5"/>
      <c r="G678" s="6">
        <v>43199</v>
      </c>
      <c r="H678" s="5"/>
      <c r="I678" s="5" t="s">
        <v>690</v>
      </c>
      <c r="J678" s="5"/>
      <c r="K678" s="5" t="s">
        <v>832</v>
      </c>
      <c r="L678" s="5"/>
      <c r="M678" s="5" t="s">
        <v>925</v>
      </c>
      <c r="N678" s="5"/>
      <c r="O678" s="14"/>
      <c r="P678" s="5"/>
      <c r="Q678" s="5" t="s">
        <v>551</v>
      </c>
      <c r="R678" s="5"/>
      <c r="S678" s="7">
        <v>290.48</v>
      </c>
      <c r="T678" s="5"/>
      <c r="U678" s="7">
        <f>ROUND(U677+S678,5)</f>
        <v>389.12</v>
      </c>
    </row>
    <row r="679" spans="1:21" x14ac:dyDescent="0.25">
      <c r="A679" s="5"/>
      <c r="B679" s="5"/>
      <c r="C679" s="5"/>
      <c r="D679" s="5"/>
      <c r="E679" s="5" t="s">
        <v>134</v>
      </c>
      <c r="F679" s="5"/>
      <c r="G679" s="6">
        <v>43292</v>
      </c>
      <c r="H679" s="5"/>
      <c r="I679" s="5" t="s">
        <v>691</v>
      </c>
      <c r="J679" s="5"/>
      <c r="K679" s="5" t="s">
        <v>833</v>
      </c>
      <c r="L679" s="5"/>
      <c r="M679" s="5" t="s">
        <v>925</v>
      </c>
      <c r="N679" s="5"/>
      <c r="O679" s="14"/>
      <c r="P679" s="5"/>
      <c r="Q679" s="5" t="s">
        <v>551</v>
      </c>
      <c r="R679" s="5"/>
      <c r="S679" s="7">
        <v>175</v>
      </c>
      <c r="T679" s="5"/>
      <c r="U679" s="7">
        <f>ROUND(U678+S679,5)</f>
        <v>564.12</v>
      </c>
    </row>
    <row r="680" spans="1:21" ht="15.75" thickBot="1" x14ac:dyDescent="0.3">
      <c r="A680" s="5"/>
      <c r="B680" s="5"/>
      <c r="C680" s="5"/>
      <c r="D680" s="5"/>
      <c r="E680" s="5" t="s">
        <v>134</v>
      </c>
      <c r="F680" s="5"/>
      <c r="G680" s="6">
        <v>43382</v>
      </c>
      <c r="H680" s="5"/>
      <c r="I680" s="5" t="s">
        <v>692</v>
      </c>
      <c r="J680" s="5"/>
      <c r="K680" s="5" t="s">
        <v>834</v>
      </c>
      <c r="L680" s="5"/>
      <c r="M680" s="5" t="s">
        <v>925</v>
      </c>
      <c r="N680" s="5"/>
      <c r="O680" s="14"/>
      <c r="P680" s="5"/>
      <c r="Q680" s="5" t="s">
        <v>551</v>
      </c>
      <c r="R680" s="5"/>
      <c r="S680" s="8">
        <v>260</v>
      </c>
      <c r="T680" s="5"/>
      <c r="U680" s="8">
        <f>ROUND(U679+S680,5)</f>
        <v>824.12</v>
      </c>
    </row>
    <row r="681" spans="1:21" x14ac:dyDescent="0.25">
      <c r="A681" s="5"/>
      <c r="B681" s="5" t="s">
        <v>581</v>
      </c>
      <c r="C681" s="5"/>
      <c r="D681" s="5"/>
      <c r="E681" s="5"/>
      <c r="F681" s="5"/>
      <c r="G681" s="6"/>
      <c r="H681" s="5"/>
      <c r="I681" s="5"/>
      <c r="J681" s="5"/>
      <c r="K681" s="5"/>
      <c r="L681" s="5"/>
      <c r="M681" s="5"/>
      <c r="N681" s="5"/>
      <c r="O681" s="15"/>
      <c r="P681" s="5"/>
      <c r="Q681" s="5"/>
      <c r="R681" s="5"/>
      <c r="S681" s="7">
        <f>ROUND(SUM(S675:S680),5)</f>
        <v>824.12</v>
      </c>
      <c r="T681" s="5"/>
      <c r="U681" s="7">
        <f>U680</f>
        <v>824.12</v>
      </c>
    </row>
    <row r="682" spans="1:21" x14ac:dyDescent="0.25">
      <c r="A682" s="2"/>
      <c r="B682" s="2" t="s">
        <v>582</v>
      </c>
      <c r="C682" s="2"/>
      <c r="D682" s="2"/>
      <c r="E682" s="2"/>
      <c r="F682" s="2"/>
      <c r="G682" s="3"/>
      <c r="H682" s="2"/>
      <c r="I682" s="2"/>
      <c r="J682" s="2"/>
      <c r="K682" s="2"/>
      <c r="L682" s="2"/>
      <c r="M682" s="2"/>
      <c r="N682" s="2"/>
      <c r="O682" s="13"/>
      <c r="P682" s="2"/>
      <c r="Q682" s="2"/>
      <c r="R682" s="2"/>
      <c r="S682" s="4"/>
      <c r="T682" s="2"/>
      <c r="U682" s="4"/>
    </row>
    <row r="683" spans="1:21" x14ac:dyDescent="0.25">
      <c r="A683" s="5"/>
      <c r="B683" s="5"/>
      <c r="C683" s="5"/>
      <c r="D683" s="5"/>
      <c r="E683" s="5" t="s">
        <v>133</v>
      </c>
      <c r="F683" s="5"/>
      <c r="G683" s="6">
        <v>43075</v>
      </c>
      <c r="H683" s="5"/>
      <c r="I683" s="5"/>
      <c r="J683" s="5"/>
      <c r="K683" s="5"/>
      <c r="L683" s="5"/>
      <c r="M683" s="5" t="s">
        <v>930</v>
      </c>
      <c r="N683" s="5"/>
      <c r="O683" s="14"/>
      <c r="P683" s="5"/>
      <c r="Q683" s="5" t="s">
        <v>550</v>
      </c>
      <c r="R683" s="5"/>
      <c r="S683" s="7">
        <v>49</v>
      </c>
      <c r="T683" s="5"/>
      <c r="U683" s="7">
        <f>ROUND(U682+S683,5)</f>
        <v>49</v>
      </c>
    </row>
    <row r="684" spans="1:21" x14ac:dyDescent="0.25">
      <c r="A684" s="5"/>
      <c r="B684" s="5"/>
      <c r="C684" s="5"/>
      <c r="D684" s="5"/>
      <c r="E684" s="5" t="s">
        <v>133</v>
      </c>
      <c r="F684" s="5"/>
      <c r="G684" s="6">
        <v>43199</v>
      </c>
      <c r="H684" s="5"/>
      <c r="I684" s="5"/>
      <c r="J684" s="5"/>
      <c r="K684" s="5" t="s">
        <v>835</v>
      </c>
      <c r="L684" s="5"/>
      <c r="M684" s="5" t="s">
        <v>930</v>
      </c>
      <c r="N684" s="5"/>
      <c r="O684" s="14"/>
      <c r="P684" s="5"/>
      <c r="Q684" s="5" t="s">
        <v>550</v>
      </c>
      <c r="R684" s="5"/>
      <c r="S684" s="7">
        <v>98</v>
      </c>
      <c r="T684" s="5"/>
      <c r="U684" s="7">
        <f>ROUND(U683+S684,5)</f>
        <v>147</v>
      </c>
    </row>
    <row r="685" spans="1:21" x14ac:dyDescent="0.25">
      <c r="A685" s="5"/>
      <c r="B685" s="5"/>
      <c r="C685" s="5"/>
      <c r="D685" s="5"/>
      <c r="E685" s="5" t="s">
        <v>134</v>
      </c>
      <c r="F685" s="5"/>
      <c r="G685" s="6">
        <v>43318</v>
      </c>
      <c r="H685" s="5"/>
      <c r="I685" s="5" t="s">
        <v>693</v>
      </c>
      <c r="J685" s="5"/>
      <c r="K685" s="5" t="s">
        <v>836</v>
      </c>
      <c r="L685" s="5"/>
      <c r="M685" s="5" t="s">
        <v>930</v>
      </c>
      <c r="N685" s="5"/>
      <c r="O685" s="14"/>
      <c r="P685" s="5"/>
      <c r="Q685" s="5" t="s">
        <v>551</v>
      </c>
      <c r="R685" s="5"/>
      <c r="S685" s="7">
        <v>50</v>
      </c>
      <c r="T685" s="5"/>
      <c r="U685" s="7">
        <f>ROUND(U684+S685,5)</f>
        <v>197</v>
      </c>
    </row>
    <row r="686" spans="1:21" ht="15.75" thickBot="1" x14ac:dyDescent="0.3">
      <c r="A686" s="5"/>
      <c r="B686" s="5"/>
      <c r="C686" s="5"/>
      <c r="D686" s="5"/>
      <c r="E686" s="5" t="s">
        <v>134</v>
      </c>
      <c r="F686" s="5"/>
      <c r="G686" s="6">
        <v>43368</v>
      </c>
      <c r="H686" s="5"/>
      <c r="I686" s="5" t="s">
        <v>694</v>
      </c>
      <c r="J686" s="5"/>
      <c r="K686" s="5" t="s">
        <v>837</v>
      </c>
      <c r="L686" s="5"/>
      <c r="M686" s="5" t="s">
        <v>930</v>
      </c>
      <c r="N686" s="5"/>
      <c r="O686" s="14"/>
      <c r="P686" s="5"/>
      <c r="Q686" s="5" t="s">
        <v>551</v>
      </c>
      <c r="R686" s="5"/>
      <c r="S686" s="8">
        <v>98</v>
      </c>
      <c r="T686" s="5"/>
      <c r="U686" s="8">
        <f>ROUND(U685+S686,5)</f>
        <v>295</v>
      </c>
    </row>
    <row r="687" spans="1:21" x14ac:dyDescent="0.25">
      <c r="A687" s="5"/>
      <c r="B687" s="5" t="s">
        <v>583</v>
      </c>
      <c r="C687" s="5"/>
      <c r="D687" s="5"/>
      <c r="E687" s="5"/>
      <c r="F687" s="5"/>
      <c r="G687" s="6"/>
      <c r="H687" s="5"/>
      <c r="I687" s="5"/>
      <c r="J687" s="5"/>
      <c r="K687" s="5"/>
      <c r="L687" s="5"/>
      <c r="M687" s="5"/>
      <c r="N687" s="5"/>
      <c r="O687" s="15"/>
      <c r="P687" s="5"/>
      <c r="Q687" s="5"/>
      <c r="R687" s="5"/>
      <c r="S687" s="7">
        <f>ROUND(SUM(S682:S686),5)</f>
        <v>295</v>
      </c>
      <c r="T687" s="5"/>
      <c r="U687" s="7">
        <f>U686</f>
        <v>295</v>
      </c>
    </row>
    <row r="688" spans="1:21" x14ac:dyDescent="0.25">
      <c r="A688" s="2"/>
      <c r="B688" s="2" t="s">
        <v>584</v>
      </c>
      <c r="C688" s="2"/>
      <c r="D688" s="2"/>
      <c r="E688" s="2"/>
      <c r="F688" s="2"/>
      <c r="G688" s="3"/>
      <c r="H688" s="2"/>
      <c r="I688" s="2"/>
      <c r="J688" s="2"/>
      <c r="K688" s="2"/>
      <c r="L688" s="2"/>
      <c r="M688" s="2"/>
      <c r="N688" s="2"/>
      <c r="O688" s="13"/>
      <c r="P688" s="2"/>
      <c r="Q688" s="2"/>
      <c r="R688" s="2"/>
      <c r="S688" s="4"/>
      <c r="T688" s="2"/>
      <c r="U688" s="4"/>
    </row>
    <row r="689" spans="1:21" x14ac:dyDescent="0.25">
      <c r="A689" s="5"/>
      <c r="B689" s="5"/>
      <c r="C689" s="5"/>
      <c r="D689" s="5"/>
      <c r="E689" s="5" t="s">
        <v>133</v>
      </c>
      <c r="F689" s="5"/>
      <c r="G689" s="6">
        <v>43045</v>
      </c>
      <c r="H689" s="5"/>
      <c r="I689" s="5"/>
      <c r="J689" s="5"/>
      <c r="K689" s="5" t="s">
        <v>838</v>
      </c>
      <c r="L689" s="5"/>
      <c r="M689" s="5" t="s">
        <v>931</v>
      </c>
      <c r="N689" s="5"/>
      <c r="O689" s="14"/>
      <c r="P689" s="5"/>
      <c r="Q689" s="5" t="s">
        <v>550</v>
      </c>
      <c r="R689" s="5"/>
      <c r="S689" s="7">
        <v>79.760000000000005</v>
      </c>
      <c r="T689" s="5"/>
      <c r="U689" s="7">
        <f t="shared" ref="U689:U720" si="25">ROUND(U688+S689,5)</f>
        <v>79.760000000000005</v>
      </c>
    </row>
    <row r="690" spans="1:21" x14ac:dyDescent="0.25">
      <c r="A690" s="5"/>
      <c r="B690" s="5"/>
      <c r="C690" s="5"/>
      <c r="D690" s="5"/>
      <c r="E690" s="5" t="s">
        <v>133</v>
      </c>
      <c r="F690" s="5"/>
      <c r="G690" s="6">
        <v>43052</v>
      </c>
      <c r="H690" s="5"/>
      <c r="I690" s="5"/>
      <c r="J690" s="5"/>
      <c r="K690" s="5" t="s">
        <v>839</v>
      </c>
      <c r="L690" s="5"/>
      <c r="M690" s="5" t="s">
        <v>931</v>
      </c>
      <c r="N690" s="5"/>
      <c r="O690" s="14"/>
      <c r="P690" s="5"/>
      <c r="Q690" s="5" t="s">
        <v>550</v>
      </c>
      <c r="R690" s="5"/>
      <c r="S690" s="7">
        <v>68.36</v>
      </c>
      <c r="T690" s="5"/>
      <c r="U690" s="7">
        <f t="shared" si="25"/>
        <v>148.12</v>
      </c>
    </row>
    <row r="691" spans="1:21" x14ac:dyDescent="0.25">
      <c r="A691" s="5"/>
      <c r="B691" s="5"/>
      <c r="C691" s="5"/>
      <c r="D691" s="5"/>
      <c r="E691" s="5" t="s">
        <v>133</v>
      </c>
      <c r="F691" s="5"/>
      <c r="G691" s="6">
        <v>43059</v>
      </c>
      <c r="H691" s="5"/>
      <c r="I691" s="5"/>
      <c r="J691" s="5"/>
      <c r="K691" s="5" t="s">
        <v>840</v>
      </c>
      <c r="L691" s="5"/>
      <c r="M691" s="5" t="s">
        <v>931</v>
      </c>
      <c r="N691" s="5"/>
      <c r="O691" s="14"/>
      <c r="P691" s="5"/>
      <c r="Q691" s="5" t="s">
        <v>550</v>
      </c>
      <c r="R691" s="5"/>
      <c r="S691" s="7">
        <v>79.760000000000005</v>
      </c>
      <c r="T691" s="5"/>
      <c r="U691" s="7">
        <f t="shared" si="25"/>
        <v>227.88</v>
      </c>
    </row>
    <row r="692" spans="1:21" x14ac:dyDescent="0.25">
      <c r="A692" s="5"/>
      <c r="B692" s="5"/>
      <c r="C692" s="5"/>
      <c r="D692" s="5"/>
      <c r="E692" s="5" t="s">
        <v>133</v>
      </c>
      <c r="F692" s="5"/>
      <c r="G692" s="6">
        <v>43066</v>
      </c>
      <c r="H692" s="5"/>
      <c r="I692" s="5"/>
      <c r="J692" s="5"/>
      <c r="K692" s="5" t="s">
        <v>841</v>
      </c>
      <c r="L692" s="5"/>
      <c r="M692" s="5" t="s">
        <v>931</v>
      </c>
      <c r="N692" s="5"/>
      <c r="O692" s="14"/>
      <c r="P692" s="5"/>
      <c r="Q692" s="5" t="s">
        <v>550</v>
      </c>
      <c r="R692" s="5"/>
      <c r="S692" s="7">
        <v>68.36</v>
      </c>
      <c r="T692" s="5"/>
      <c r="U692" s="7">
        <f t="shared" si="25"/>
        <v>296.24</v>
      </c>
    </row>
    <row r="693" spans="1:21" x14ac:dyDescent="0.25">
      <c r="A693" s="5"/>
      <c r="B693" s="5"/>
      <c r="C693" s="5"/>
      <c r="D693" s="5"/>
      <c r="E693" s="5" t="s">
        <v>133</v>
      </c>
      <c r="F693" s="5"/>
      <c r="G693" s="6">
        <v>43075</v>
      </c>
      <c r="H693" s="5"/>
      <c r="I693" s="5" t="s">
        <v>695</v>
      </c>
      <c r="J693" s="5"/>
      <c r="K693" s="5"/>
      <c r="L693" s="5"/>
      <c r="M693" s="5" t="s">
        <v>931</v>
      </c>
      <c r="N693" s="5"/>
      <c r="O693" s="14"/>
      <c r="P693" s="5"/>
      <c r="Q693" s="5" t="s">
        <v>550</v>
      </c>
      <c r="R693" s="5"/>
      <c r="S693" s="7">
        <v>68.36</v>
      </c>
      <c r="T693" s="5"/>
      <c r="U693" s="7">
        <f t="shared" si="25"/>
        <v>364.6</v>
      </c>
    </row>
    <row r="694" spans="1:21" x14ac:dyDescent="0.25">
      <c r="A694" s="5"/>
      <c r="B694" s="5"/>
      <c r="C694" s="5"/>
      <c r="D694" s="5"/>
      <c r="E694" s="5" t="s">
        <v>133</v>
      </c>
      <c r="F694" s="5"/>
      <c r="G694" s="6">
        <v>43075</v>
      </c>
      <c r="H694" s="5"/>
      <c r="I694" s="5" t="s">
        <v>696</v>
      </c>
      <c r="J694" s="5"/>
      <c r="K694" s="5"/>
      <c r="L694" s="5"/>
      <c r="M694" s="5" t="s">
        <v>931</v>
      </c>
      <c r="N694" s="5"/>
      <c r="O694" s="14"/>
      <c r="P694" s="5"/>
      <c r="Q694" s="5" t="s">
        <v>550</v>
      </c>
      <c r="R694" s="5"/>
      <c r="S694" s="7">
        <v>79.760000000000005</v>
      </c>
      <c r="T694" s="5"/>
      <c r="U694" s="7">
        <f t="shared" si="25"/>
        <v>444.36</v>
      </c>
    </row>
    <row r="695" spans="1:21" x14ac:dyDescent="0.25">
      <c r="A695" s="5"/>
      <c r="B695" s="5"/>
      <c r="C695" s="5"/>
      <c r="D695" s="5"/>
      <c r="E695" s="5" t="s">
        <v>133</v>
      </c>
      <c r="F695" s="5"/>
      <c r="G695" s="6">
        <v>43087</v>
      </c>
      <c r="H695" s="5"/>
      <c r="I695" s="5"/>
      <c r="J695" s="5"/>
      <c r="K695" s="5" t="s">
        <v>842</v>
      </c>
      <c r="L695" s="5"/>
      <c r="M695" s="5" t="s">
        <v>931</v>
      </c>
      <c r="N695" s="5"/>
      <c r="O695" s="14"/>
      <c r="P695" s="5"/>
      <c r="Q695" s="5" t="s">
        <v>550</v>
      </c>
      <c r="R695" s="5"/>
      <c r="S695" s="7">
        <v>79.760000000000005</v>
      </c>
      <c r="T695" s="5"/>
      <c r="U695" s="7">
        <f t="shared" si="25"/>
        <v>524.12</v>
      </c>
    </row>
    <row r="696" spans="1:21" x14ac:dyDescent="0.25">
      <c r="A696" s="5"/>
      <c r="B696" s="5"/>
      <c r="C696" s="5"/>
      <c r="D696" s="5"/>
      <c r="E696" s="5" t="s">
        <v>133</v>
      </c>
      <c r="F696" s="5"/>
      <c r="G696" s="6">
        <v>43090</v>
      </c>
      <c r="H696" s="5"/>
      <c r="I696" s="5"/>
      <c r="J696" s="5"/>
      <c r="K696" s="5"/>
      <c r="L696" s="5"/>
      <c r="M696" s="5" t="s">
        <v>931</v>
      </c>
      <c r="N696" s="5"/>
      <c r="O696" s="14"/>
      <c r="P696" s="5"/>
      <c r="Q696" s="5" t="s">
        <v>550</v>
      </c>
      <c r="R696" s="5"/>
      <c r="S696" s="7">
        <v>68.36</v>
      </c>
      <c r="T696" s="5"/>
      <c r="U696" s="7">
        <f t="shared" si="25"/>
        <v>592.48</v>
      </c>
    </row>
    <row r="697" spans="1:21" x14ac:dyDescent="0.25">
      <c r="A697" s="5"/>
      <c r="B697" s="5"/>
      <c r="C697" s="5"/>
      <c r="D697" s="5"/>
      <c r="E697" s="5" t="s">
        <v>133</v>
      </c>
      <c r="F697" s="5"/>
      <c r="G697" s="6">
        <v>43102</v>
      </c>
      <c r="H697" s="5"/>
      <c r="I697" s="5"/>
      <c r="J697" s="5"/>
      <c r="K697" s="5"/>
      <c r="L697" s="5"/>
      <c r="M697" s="5" t="s">
        <v>931</v>
      </c>
      <c r="N697" s="5"/>
      <c r="O697" s="14"/>
      <c r="P697" s="5"/>
      <c r="Q697" s="5" t="s">
        <v>550</v>
      </c>
      <c r="R697" s="5"/>
      <c r="S697" s="7">
        <v>79.760000000000005</v>
      </c>
      <c r="T697" s="5"/>
      <c r="U697" s="7">
        <f t="shared" si="25"/>
        <v>672.24</v>
      </c>
    </row>
    <row r="698" spans="1:21" x14ac:dyDescent="0.25">
      <c r="A698" s="5"/>
      <c r="B698" s="5"/>
      <c r="C698" s="5"/>
      <c r="D698" s="5"/>
      <c r="E698" s="5" t="s">
        <v>133</v>
      </c>
      <c r="F698" s="5"/>
      <c r="G698" s="6">
        <v>43103</v>
      </c>
      <c r="H698" s="5"/>
      <c r="I698" s="5" t="s">
        <v>697</v>
      </c>
      <c r="J698" s="5"/>
      <c r="K698" s="5"/>
      <c r="L698" s="5"/>
      <c r="M698" s="5" t="s">
        <v>931</v>
      </c>
      <c r="N698" s="5"/>
      <c r="O698" s="14"/>
      <c r="P698" s="5"/>
      <c r="Q698" s="5" t="s">
        <v>550</v>
      </c>
      <c r="R698" s="5"/>
      <c r="S698" s="7">
        <v>68.36</v>
      </c>
      <c r="T698" s="5"/>
      <c r="U698" s="7">
        <f t="shared" si="25"/>
        <v>740.6</v>
      </c>
    </row>
    <row r="699" spans="1:21" x14ac:dyDescent="0.25">
      <c r="A699" s="5"/>
      <c r="B699" s="5"/>
      <c r="C699" s="5"/>
      <c r="D699" s="5"/>
      <c r="E699" s="5" t="s">
        <v>133</v>
      </c>
      <c r="F699" s="5"/>
      <c r="G699" s="6">
        <v>43112</v>
      </c>
      <c r="H699" s="5"/>
      <c r="I699" s="5"/>
      <c r="J699" s="5"/>
      <c r="K699" s="5" t="s">
        <v>843</v>
      </c>
      <c r="L699" s="5"/>
      <c r="M699" s="5" t="s">
        <v>931</v>
      </c>
      <c r="N699" s="5"/>
      <c r="O699" s="14"/>
      <c r="P699" s="5"/>
      <c r="Q699" s="5" t="s">
        <v>550</v>
      </c>
      <c r="R699" s="5"/>
      <c r="S699" s="7">
        <v>79.760000000000005</v>
      </c>
      <c r="T699" s="5"/>
      <c r="U699" s="7">
        <f t="shared" si="25"/>
        <v>820.36</v>
      </c>
    </row>
    <row r="700" spans="1:21" x14ac:dyDescent="0.25">
      <c r="A700" s="5"/>
      <c r="B700" s="5"/>
      <c r="C700" s="5"/>
      <c r="D700" s="5"/>
      <c r="E700" s="5" t="s">
        <v>133</v>
      </c>
      <c r="F700" s="5"/>
      <c r="G700" s="6">
        <v>43122</v>
      </c>
      <c r="H700" s="5"/>
      <c r="I700" s="5"/>
      <c r="J700" s="5"/>
      <c r="K700" s="5" t="s">
        <v>844</v>
      </c>
      <c r="L700" s="5"/>
      <c r="M700" s="5" t="s">
        <v>931</v>
      </c>
      <c r="N700" s="5"/>
      <c r="O700" s="14"/>
      <c r="P700" s="5"/>
      <c r="Q700" s="5" t="s">
        <v>550</v>
      </c>
      <c r="R700" s="5"/>
      <c r="S700" s="7">
        <v>72.400000000000006</v>
      </c>
      <c r="T700" s="5"/>
      <c r="U700" s="7">
        <f t="shared" si="25"/>
        <v>892.76</v>
      </c>
    </row>
    <row r="701" spans="1:21" x14ac:dyDescent="0.25">
      <c r="A701" s="5"/>
      <c r="B701" s="5"/>
      <c r="C701" s="5"/>
      <c r="D701" s="5"/>
      <c r="E701" s="5" t="s">
        <v>133</v>
      </c>
      <c r="F701" s="5"/>
      <c r="G701" s="6">
        <v>43129</v>
      </c>
      <c r="H701" s="5"/>
      <c r="I701" s="5" t="s">
        <v>698</v>
      </c>
      <c r="J701" s="5"/>
      <c r="K701" s="5"/>
      <c r="L701" s="5"/>
      <c r="M701" s="5" t="s">
        <v>931</v>
      </c>
      <c r="N701" s="5"/>
      <c r="O701" s="14"/>
      <c r="P701" s="5"/>
      <c r="Q701" s="5" t="s">
        <v>550</v>
      </c>
      <c r="R701" s="5"/>
      <c r="S701" s="7">
        <v>79.760000000000005</v>
      </c>
      <c r="T701" s="5"/>
      <c r="U701" s="7">
        <f t="shared" si="25"/>
        <v>972.52</v>
      </c>
    </row>
    <row r="702" spans="1:21" x14ac:dyDescent="0.25">
      <c r="A702" s="5"/>
      <c r="B702" s="5"/>
      <c r="C702" s="5"/>
      <c r="D702" s="5"/>
      <c r="E702" s="5" t="s">
        <v>133</v>
      </c>
      <c r="F702" s="5"/>
      <c r="G702" s="6">
        <v>43136</v>
      </c>
      <c r="H702" s="5"/>
      <c r="I702" s="5" t="s">
        <v>699</v>
      </c>
      <c r="J702" s="5"/>
      <c r="K702" s="5"/>
      <c r="L702" s="5"/>
      <c r="M702" s="5" t="s">
        <v>931</v>
      </c>
      <c r="N702" s="5"/>
      <c r="O702" s="14"/>
      <c r="P702" s="5"/>
      <c r="Q702" s="5" t="s">
        <v>550</v>
      </c>
      <c r="R702" s="5"/>
      <c r="S702" s="7">
        <v>68.36</v>
      </c>
      <c r="T702" s="5"/>
      <c r="U702" s="7">
        <f t="shared" si="25"/>
        <v>1040.8800000000001</v>
      </c>
    </row>
    <row r="703" spans="1:21" x14ac:dyDescent="0.25">
      <c r="A703" s="5"/>
      <c r="B703" s="5"/>
      <c r="C703" s="5"/>
      <c r="D703" s="5"/>
      <c r="E703" s="5" t="s">
        <v>133</v>
      </c>
      <c r="F703" s="5"/>
      <c r="G703" s="6">
        <v>43151</v>
      </c>
      <c r="H703" s="5"/>
      <c r="I703" s="5"/>
      <c r="J703" s="5"/>
      <c r="K703" s="5" t="s">
        <v>845</v>
      </c>
      <c r="L703" s="5"/>
      <c r="M703" s="5" t="s">
        <v>931</v>
      </c>
      <c r="N703" s="5"/>
      <c r="O703" s="14"/>
      <c r="P703" s="5"/>
      <c r="Q703" s="5" t="s">
        <v>550</v>
      </c>
      <c r="R703" s="5"/>
      <c r="S703" s="7">
        <v>79.760000000000005</v>
      </c>
      <c r="T703" s="5"/>
      <c r="U703" s="7">
        <f t="shared" si="25"/>
        <v>1120.6400000000001</v>
      </c>
    </row>
    <row r="704" spans="1:21" x14ac:dyDescent="0.25">
      <c r="A704" s="5"/>
      <c r="B704" s="5"/>
      <c r="C704" s="5"/>
      <c r="D704" s="5"/>
      <c r="E704" s="5" t="s">
        <v>133</v>
      </c>
      <c r="F704" s="5"/>
      <c r="G704" s="6">
        <v>43151</v>
      </c>
      <c r="H704" s="5"/>
      <c r="I704" s="5"/>
      <c r="J704" s="5"/>
      <c r="K704" s="5" t="s">
        <v>846</v>
      </c>
      <c r="L704" s="5"/>
      <c r="M704" s="5" t="s">
        <v>931</v>
      </c>
      <c r="N704" s="5"/>
      <c r="O704" s="14"/>
      <c r="P704" s="5"/>
      <c r="Q704" s="5" t="s">
        <v>550</v>
      </c>
      <c r="R704" s="5"/>
      <c r="S704" s="7">
        <v>68.36</v>
      </c>
      <c r="T704" s="5"/>
      <c r="U704" s="7">
        <f t="shared" si="25"/>
        <v>1189</v>
      </c>
    </row>
    <row r="705" spans="1:21" x14ac:dyDescent="0.25">
      <c r="A705" s="5"/>
      <c r="B705" s="5"/>
      <c r="C705" s="5"/>
      <c r="D705" s="5"/>
      <c r="E705" s="5" t="s">
        <v>133</v>
      </c>
      <c r="F705" s="5"/>
      <c r="G705" s="6">
        <v>43157</v>
      </c>
      <c r="H705" s="5"/>
      <c r="I705" s="5"/>
      <c r="J705" s="5"/>
      <c r="K705" s="5" t="s">
        <v>847</v>
      </c>
      <c r="L705" s="5"/>
      <c r="M705" s="5" t="s">
        <v>931</v>
      </c>
      <c r="N705" s="5"/>
      <c r="O705" s="14"/>
      <c r="P705" s="5"/>
      <c r="Q705" s="5" t="s">
        <v>550</v>
      </c>
      <c r="R705" s="5"/>
      <c r="S705" s="7">
        <v>79.760000000000005</v>
      </c>
      <c r="T705" s="5"/>
      <c r="U705" s="7">
        <f t="shared" si="25"/>
        <v>1268.76</v>
      </c>
    </row>
    <row r="706" spans="1:21" x14ac:dyDescent="0.25">
      <c r="A706" s="5"/>
      <c r="B706" s="5"/>
      <c r="C706" s="5"/>
      <c r="D706" s="5"/>
      <c r="E706" s="5" t="s">
        <v>134</v>
      </c>
      <c r="F706" s="5"/>
      <c r="G706" s="6">
        <v>43168</v>
      </c>
      <c r="H706" s="5"/>
      <c r="I706" s="5" t="s">
        <v>700</v>
      </c>
      <c r="J706" s="5"/>
      <c r="K706" s="5" t="s">
        <v>848</v>
      </c>
      <c r="L706" s="5"/>
      <c r="M706" s="5" t="s">
        <v>931</v>
      </c>
      <c r="N706" s="5"/>
      <c r="O706" s="14"/>
      <c r="P706" s="5"/>
      <c r="Q706" s="5" t="s">
        <v>551</v>
      </c>
      <c r="R706" s="5"/>
      <c r="S706" s="7">
        <v>79.760000000000005</v>
      </c>
      <c r="T706" s="5"/>
      <c r="U706" s="7">
        <f t="shared" si="25"/>
        <v>1348.52</v>
      </c>
    </row>
    <row r="707" spans="1:21" x14ac:dyDescent="0.25">
      <c r="A707" s="5"/>
      <c r="B707" s="5"/>
      <c r="C707" s="5"/>
      <c r="D707" s="5"/>
      <c r="E707" s="5" t="s">
        <v>134</v>
      </c>
      <c r="F707" s="5"/>
      <c r="G707" s="6">
        <v>43178</v>
      </c>
      <c r="H707" s="5"/>
      <c r="I707" s="5" t="s">
        <v>701</v>
      </c>
      <c r="J707" s="5"/>
      <c r="K707" s="5" t="s">
        <v>849</v>
      </c>
      <c r="L707" s="5"/>
      <c r="M707" s="5" t="s">
        <v>931</v>
      </c>
      <c r="N707" s="5"/>
      <c r="O707" s="14"/>
      <c r="P707" s="5"/>
      <c r="Q707" s="5" t="s">
        <v>551</v>
      </c>
      <c r="R707" s="5"/>
      <c r="S707" s="7">
        <v>68.36</v>
      </c>
      <c r="T707" s="5"/>
      <c r="U707" s="7">
        <f t="shared" si="25"/>
        <v>1416.88</v>
      </c>
    </row>
    <row r="708" spans="1:21" x14ac:dyDescent="0.25">
      <c r="A708" s="5"/>
      <c r="B708" s="5"/>
      <c r="C708" s="5"/>
      <c r="D708" s="5"/>
      <c r="E708" s="5" t="s">
        <v>134</v>
      </c>
      <c r="F708" s="5"/>
      <c r="G708" s="6">
        <v>43181</v>
      </c>
      <c r="H708" s="5"/>
      <c r="I708" s="5" t="s">
        <v>702</v>
      </c>
      <c r="J708" s="5"/>
      <c r="K708" s="5" t="s">
        <v>850</v>
      </c>
      <c r="L708" s="5"/>
      <c r="M708" s="5" t="s">
        <v>931</v>
      </c>
      <c r="N708" s="5"/>
      <c r="O708" s="14"/>
      <c r="P708" s="5"/>
      <c r="Q708" s="5" t="s">
        <v>551</v>
      </c>
      <c r="R708" s="5"/>
      <c r="S708" s="7">
        <v>79.760000000000005</v>
      </c>
      <c r="T708" s="5"/>
      <c r="U708" s="7">
        <f t="shared" si="25"/>
        <v>1496.64</v>
      </c>
    </row>
    <row r="709" spans="1:21" x14ac:dyDescent="0.25">
      <c r="A709" s="5"/>
      <c r="B709" s="5"/>
      <c r="C709" s="5"/>
      <c r="D709" s="5"/>
      <c r="E709" s="5" t="s">
        <v>134</v>
      </c>
      <c r="F709" s="5"/>
      <c r="G709" s="6">
        <v>43185</v>
      </c>
      <c r="H709" s="5"/>
      <c r="I709" s="5" t="s">
        <v>703</v>
      </c>
      <c r="J709" s="5"/>
      <c r="K709" s="5" t="s">
        <v>851</v>
      </c>
      <c r="L709" s="5"/>
      <c r="M709" s="5" t="s">
        <v>931</v>
      </c>
      <c r="N709" s="5"/>
      <c r="O709" s="14"/>
      <c r="P709" s="5"/>
      <c r="Q709" s="5" t="s">
        <v>551</v>
      </c>
      <c r="R709" s="5"/>
      <c r="S709" s="7">
        <v>68.36</v>
      </c>
      <c r="T709" s="5"/>
      <c r="U709" s="7">
        <f t="shared" si="25"/>
        <v>1565</v>
      </c>
    </row>
    <row r="710" spans="1:21" x14ac:dyDescent="0.25">
      <c r="A710" s="5"/>
      <c r="B710" s="5"/>
      <c r="C710" s="5"/>
      <c r="D710" s="5"/>
      <c r="E710" s="5" t="s">
        <v>134</v>
      </c>
      <c r="F710" s="5"/>
      <c r="G710" s="6">
        <v>43194</v>
      </c>
      <c r="H710" s="5"/>
      <c r="I710" s="5" t="s">
        <v>704</v>
      </c>
      <c r="J710" s="5"/>
      <c r="K710" s="5" t="s">
        <v>852</v>
      </c>
      <c r="L710" s="5"/>
      <c r="M710" s="5" t="s">
        <v>931</v>
      </c>
      <c r="N710" s="5"/>
      <c r="O710" s="14"/>
      <c r="P710" s="5"/>
      <c r="Q710" s="5" t="s">
        <v>551</v>
      </c>
      <c r="R710" s="5"/>
      <c r="S710" s="7">
        <v>68.36</v>
      </c>
      <c r="T710" s="5"/>
      <c r="U710" s="7">
        <f t="shared" si="25"/>
        <v>1633.36</v>
      </c>
    </row>
    <row r="711" spans="1:21" x14ac:dyDescent="0.25">
      <c r="A711" s="5"/>
      <c r="B711" s="5"/>
      <c r="C711" s="5"/>
      <c r="D711" s="5"/>
      <c r="E711" s="5" t="s">
        <v>134</v>
      </c>
      <c r="F711" s="5"/>
      <c r="G711" s="6">
        <v>43195</v>
      </c>
      <c r="H711" s="5"/>
      <c r="I711" s="5" t="s">
        <v>705</v>
      </c>
      <c r="J711" s="5"/>
      <c r="K711" s="5" t="s">
        <v>853</v>
      </c>
      <c r="L711" s="5"/>
      <c r="M711" s="5" t="s">
        <v>931</v>
      </c>
      <c r="N711" s="5"/>
      <c r="O711" s="14"/>
      <c r="P711" s="5"/>
      <c r="Q711" s="5" t="s">
        <v>551</v>
      </c>
      <c r="R711" s="5"/>
      <c r="S711" s="7">
        <v>79.760000000000005</v>
      </c>
      <c r="T711" s="5"/>
      <c r="U711" s="7">
        <f t="shared" si="25"/>
        <v>1713.12</v>
      </c>
    </row>
    <row r="712" spans="1:21" x14ac:dyDescent="0.25">
      <c r="A712" s="5"/>
      <c r="B712" s="5"/>
      <c r="C712" s="5"/>
      <c r="D712" s="5"/>
      <c r="E712" s="5" t="s">
        <v>134</v>
      </c>
      <c r="F712" s="5"/>
      <c r="G712" s="6">
        <v>43206</v>
      </c>
      <c r="H712" s="5"/>
      <c r="I712" s="5" t="s">
        <v>706</v>
      </c>
      <c r="J712" s="5"/>
      <c r="K712" s="5" t="s">
        <v>854</v>
      </c>
      <c r="L712" s="5"/>
      <c r="M712" s="5" t="s">
        <v>931</v>
      </c>
      <c r="N712" s="5"/>
      <c r="O712" s="14"/>
      <c r="P712" s="5"/>
      <c r="Q712" s="5" t="s">
        <v>551</v>
      </c>
      <c r="R712" s="5"/>
      <c r="S712" s="7">
        <v>68.36</v>
      </c>
      <c r="T712" s="5"/>
      <c r="U712" s="7">
        <f t="shared" si="25"/>
        <v>1781.48</v>
      </c>
    </row>
    <row r="713" spans="1:21" x14ac:dyDescent="0.25">
      <c r="A713" s="5"/>
      <c r="B713" s="5"/>
      <c r="C713" s="5"/>
      <c r="D713" s="5"/>
      <c r="E713" s="5" t="s">
        <v>134</v>
      </c>
      <c r="F713" s="5"/>
      <c r="G713" s="6">
        <v>43213</v>
      </c>
      <c r="H713" s="5"/>
      <c r="I713" s="5" t="s">
        <v>707</v>
      </c>
      <c r="J713" s="5"/>
      <c r="K713" s="5" t="s">
        <v>855</v>
      </c>
      <c r="L713" s="5"/>
      <c r="M713" s="5" t="s">
        <v>931</v>
      </c>
      <c r="N713" s="5"/>
      <c r="O713" s="14"/>
      <c r="P713" s="5"/>
      <c r="Q713" s="5" t="s">
        <v>551</v>
      </c>
      <c r="R713" s="5"/>
      <c r="S713" s="7">
        <v>79.760000000000005</v>
      </c>
      <c r="T713" s="5"/>
      <c r="U713" s="7">
        <f t="shared" si="25"/>
        <v>1861.24</v>
      </c>
    </row>
    <row r="714" spans="1:21" x14ac:dyDescent="0.25">
      <c r="A714" s="5"/>
      <c r="B714" s="5"/>
      <c r="C714" s="5"/>
      <c r="D714" s="5"/>
      <c r="E714" s="5" t="s">
        <v>134</v>
      </c>
      <c r="F714" s="5"/>
      <c r="G714" s="6">
        <v>43220</v>
      </c>
      <c r="H714" s="5"/>
      <c r="I714" s="5" t="s">
        <v>708</v>
      </c>
      <c r="J714" s="5"/>
      <c r="K714" s="5" t="s">
        <v>856</v>
      </c>
      <c r="L714" s="5"/>
      <c r="M714" s="5" t="s">
        <v>931</v>
      </c>
      <c r="N714" s="5"/>
      <c r="O714" s="14"/>
      <c r="P714" s="5"/>
      <c r="Q714" s="5" t="s">
        <v>551</v>
      </c>
      <c r="R714" s="5"/>
      <c r="S714" s="7">
        <v>68.36</v>
      </c>
      <c r="T714" s="5"/>
      <c r="U714" s="7">
        <f t="shared" si="25"/>
        <v>1929.6</v>
      </c>
    </row>
    <row r="715" spans="1:21" x14ac:dyDescent="0.25">
      <c r="A715" s="5"/>
      <c r="B715" s="5"/>
      <c r="C715" s="5"/>
      <c r="D715" s="5"/>
      <c r="E715" s="5" t="s">
        <v>134</v>
      </c>
      <c r="F715" s="5"/>
      <c r="G715" s="6">
        <v>43222</v>
      </c>
      <c r="H715" s="5"/>
      <c r="I715" s="5" t="s">
        <v>709</v>
      </c>
      <c r="J715" s="5"/>
      <c r="K715" s="5" t="s">
        <v>857</v>
      </c>
      <c r="L715" s="5"/>
      <c r="M715" s="5" t="s">
        <v>931</v>
      </c>
      <c r="N715" s="5"/>
      <c r="O715" s="14"/>
      <c r="P715" s="5"/>
      <c r="Q715" s="5" t="s">
        <v>551</v>
      </c>
      <c r="R715" s="5"/>
      <c r="S715" s="7">
        <v>79.760000000000005</v>
      </c>
      <c r="T715" s="5"/>
      <c r="U715" s="7">
        <f t="shared" si="25"/>
        <v>2009.36</v>
      </c>
    </row>
    <row r="716" spans="1:21" x14ac:dyDescent="0.25">
      <c r="A716" s="5"/>
      <c r="B716" s="5"/>
      <c r="C716" s="5"/>
      <c r="D716" s="5"/>
      <c r="E716" s="5" t="s">
        <v>134</v>
      </c>
      <c r="F716" s="5"/>
      <c r="G716" s="6">
        <v>43229</v>
      </c>
      <c r="H716" s="5"/>
      <c r="I716" s="5" t="s">
        <v>710</v>
      </c>
      <c r="J716" s="5"/>
      <c r="K716" s="5" t="s">
        <v>858</v>
      </c>
      <c r="L716" s="5"/>
      <c r="M716" s="5" t="s">
        <v>931</v>
      </c>
      <c r="N716" s="5"/>
      <c r="O716" s="14"/>
      <c r="P716" s="5"/>
      <c r="Q716" s="5" t="s">
        <v>551</v>
      </c>
      <c r="R716" s="5"/>
      <c r="S716" s="7">
        <v>42.66</v>
      </c>
      <c r="T716" s="5"/>
      <c r="U716" s="7">
        <f t="shared" si="25"/>
        <v>2052.02</v>
      </c>
    </row>
    <row r="717" spans="1:21" x14ac:dyDescent="0.25">
      <c r="A717" s="5"/>
      <c r="B717" s="5"/>
      <c r="C717" s="5"/>
      <c r="D717" s="5"/>
      <c r="E717" s="5" t="s">
        <v>134</v>
      </c>
      <c r="F717" s="5"/>
      <c r="G717" s="6">
        <v>43236</v>
      </c>
      <c r="H717" s="5"/>
      <c r="I717" s="5" t="s">
        <v>711</v>
      </c>
      <c r="J717" s="5"/>
      <c r="K717" s="5" t="s">
        <v>859</v>
      </c>
      <c r="L717" s="5"/>
      <c r="M717" s="5" t="s">
        <v>931</v>
      </c>
      <c r="N717" s="5"/>
      <c r="O717" s="14"/>
      <c r="P717" s="5"/>
      <c r="Q717" s="5" t="s">
        <v>551</v>
      </c>
      <c r="R717" s="5"/>
      <c r="S717" s="7">
        <v>659.75</v>
      </c>
      <c r="T717" s="5"/>
      <c r="U717" s="7">
        <f t="shared" si="25"/>
        <v>2711.77</v>
      </c>
    </row>
    <row r="718" spans="1:21" x14ac:dyDescent="0.25">
      <c r="A718" s="5"/>
      <c r="B718" s="5"/>
      <c r="C718" s="5"/>
      <c r="D718" s="5"/>
      <c r="E718" s="5" t="s">
        <v>134</v>
      </c>
      <c r="F718" s="5"/>
      <c r="G718" s="6">
        <v>43255</v>
      </c>
      <c r="H718" s="5"/>
      <c r="I718" s="5" t="s">
        <v>712</v>
      </c>
      <c r="J718" s="5"/>
      <c r="K718" s="5" t="s">
        <v>860</v>
      </c>
      <c r="L718" s="5"/>
      <c r="M718" s="5" t="s">
        <v>931</v>
      </c>
      <c r="N718" s="5"/>
      <c r="O718" s="14"/>
      <c r="P718" s="5"/>
      <c r="Q718" s="5" t="s">
        <v>551</v>
      </c>
      <c r="R718" s="5"/>
      <c r="S718" s="7">
        <v>35.53</v>
      </c>
      <c r="T718" s="5"/>
      <c r="U718" s="7">
        <f t="shared" si="25"/>
        <v>2747.3</v>
      </c>
    </row>
    <row r="719" spans="1:21" x14ac:dyDescent="0.25">
      <c r="A719" s="5"/>
      <c r="B719" s="5"/>
      <c r="C719" s="5"/>
      <c r="D719" s="5"/>
      <c r="E719" s="5" t="s">
        <v>134</v>
      </c>
      <c r="F719" s="5"/>
      <c r="G719" s="6">
        <v>43255</v>
      </c>
      <c r="H719" s="5"/>
      <c r="I719" s="5" t="s">
        <v>712</v>
      </c>
      <c r="J719" s="5"/>
      <c r="K719" s="5" t="s">
        <v>861</v>
      </c>
      <c r="L719" s="5"/>
      <c r="M719" s="5" t="s">
        <v>931</v>
      </c>
      <c r="N719" s="5"/>
      <c r="O719" s="14"/>
      <c r="P719" s="5"/>
      <c r="Q719" s="5" t="s">
        <v>551</v>
      </c>
      <c r="R719" s="5"/>
      <c r="S719" s="7">
        <v>46.93</v>
      </c>
      <c r="T719" s="5"/>
      <c r="U719" s="7">
        <f t="shared" si="25"/>
        <v>2794.23</v>
      </c>
    </row>
    <row r="720" spans="1:21" x14ac:dyDescent="0.25">
      <c r="A720" s="5"/>
      <c r="B720" s="5"/>
      <c r="C720" s="5"/>
      <c r="D720" s="5"/>
      <c r="E720" s="5" t="s">
        <v>134</v>
      </c>
      <c r="F720" s="5"/>
      <c r="G720" s="6">
        <v>43262</v>
      </c>
      <c r="H720" s="5"/>
      <c r="I720" s="5" t="s">
        <v>713</v>
      </c>
      <c r="J720" s="5"/>
      <c r="K720" s="5" t="s">
        <v>862</v>
      </c>
      <c r="L720" s="5"/>
      <c r="M720" s="5" t="s">
        <v>931</v>
      </c>
      <c r="N720" s="5"/>
      <c r="O720" s="14"/>
      <c r="P720" s="5"/>
      <c r="Q720" s="5" t="s">
        <v>551</v>
      </c>
      <c r="R720" s="5"/>
      <c r="S720" s="7">
        <v>35.53</v>
      </c>
      <c r="T720" s="5"/>
      <c r="U720" s="7">
        <f t="shared" si="25"/>
        <v>2829.76</v>
      </c>
    </row>
    <row r="721" spans="1:21" x14ac:dyDescent="0.25">
      <c r="A721" s="5"/>
      <c r="B721" s="5"/>
      <c r="C721" s="5"/>
      <c r="D721" s="5"/>
      <c r="E721" s="5" t="s">
        <v>134</v>
      </c>
      <c r="F721" s="5"/>
      <c r="G721" s="6">
        <v>43264</v>
      </c>
      <c r="H721" s="5"/>
      <c r="I721" s="5" t="s">
        <v>714</v>
      </c>
      <c r="J721" s="5"/>
      <c r="K721" s="5" t="s">
        <v>863</v>
      </c>
      <c r="L721" s="5"/>
      <c r="M721" s="5" t="s">
        <v>931</v>
      </c>
      <c r="N721" s="5"/>
      <c r="O721" s="14"/>
      <c r="P721" s="5"/>
      <c r="Q721" s="5" t="s">
        <v>551</v>
      </c>
      <c r="R721" s="5"/>
      <c r="S721" s="7">
        <v>46.93</v>
      </c>
      <c r="T721" s="5"/>
      <c r="U721" s="7">
        <f t="shared" ref="U721:U743" si="26">ROUND(U720+S721,5)</f>
        <v>2876.69</v>
      </c>
    </row>
    <row r="722" spans="1:21" x14ac:dyDescent="0.25">
      <c r="A722" s="5"/>
      <c r="B722" s="5"/>
      <c r="C722" s="5"/>
      <c r="D722" s="5"/>
      <c r="E722" s="5" t="s">
        <v>134</v>
      </c>
      <c r="F722" s="5"/>
      <c r="G722" s="6">
        <v>43276</v>
      </c>
      <c r="H722" s="5"/>
      <c r="I722" s="5" t="s">
        <v>715</v>
      </c>
      <c r="J722" s="5"/>
      <c r="K722" s="5" t="s">
        <v>864</v>
      </c>
      <c r="L722" s="5"/>
      <c r="M722" s="5" t="s">
        <v>931</v>
      </c>
      <c r="N722" s="5"/>
      <c r="O722" s="14"/>
      <c r="P722" s="5"/>
      <c r="Q722" s="5" t="s">
        <v>551</v>
      </c>
      <c r="R722" s="5"/>
      <c r="S722" s="7">
        <v>39.770000000000003</v>
      </c>
      <c r="T722" s="5"/>
      <c r="U722" s="7">
        <f t="shared" si="26"/>
        <v>2916.46</v>
      </c>
    </row>
    <row r="723" spans="1:21" x14ac:dyDescent="0.25">
      <c r="A723" s="5"/>
      <c r="B723" s="5"/>
      <c r="C723" s="5"/>
      <c r="D723" s="5"/>
      <c r="E723" s="5" t="s">
        <v>134</v>
      </c>
      <c r="F723" s="5"/>
      <c r="G723" s="6">
        <v>43279</v>
      </c>
      <c r="H723" s="5"/>
      <c r="I723" s="5" t="s">
        <v>716</v>
      </c>
      <c r="J723" s="5"/>
      <c r="K723" s="5" t="s">
        <v>865</v>
      </c>
      <c r="L723" s="5"/>
      <c r="M723" s="5" t="s">
        <v>931</v>
      </c>
      <c r="N723" s="5"/>
      <c r="O723" s="14"/>
      <c r="P723" s="5"/>
      <c r="Q723" s="5" t="s">
        <v>551</v>
      </c>
      <c r="R723" s="5"/>
      <c r="S723" s="7">
        <v>52.31</v>
      </c>
      <c r="T723" s="5"/>
      <c r="U723" s="7">
        <f t="shared" si="26"/>
        <v>2968.77</v>
      </c>
    </row>
    <row r="724" spans="1:21" x14ac:dyDescent="0.25">
      <c r="A724" s="5"/>
      <c r="B724" s="5"/>
      <c r="C724" s="5"/>
      <c r="D724" s="5"/>
      <c r="E724" s="5" t="s">
        <v>134</v>
      </c>
      <c r="F724" s="5"/>
      <c r="G724" s="6">
        <v>43287</v>
      </c>
      <c r="H724" s="5"/>
      <c r="I724" s="5" t="s">
        <v>717</v>
      </c>
      <c r="J724" s="5"/>
      <c r="K724" s="5" t="s">
        <v>866</v>
      </c>
      <c r="L724" s="5"/>
      <c r="M724" s="5" t="s">
        <v>931</v>
      </c>
      <c r="N724" s="5"/>
      <c r="O724" s="14"/>
      <c r="P724" s="5"/>
      <c r="Q724" s="5" t="s">
        <v>551</v>
      </c>
      <c r="R724" s="5"/>
      <c r="S724" s="7">
        <v>39.770000000000003</v>
      </c>
      <c r="T724" s="5"/>
      <c r="U724" s="7">
        <f t="shared" si="26"/>
        <v>3008.54</v>
      </c>
    </row>
    <row r="725" spans="1:21" x14ac:dyDescent="0.25">
      <c r="A725" s="5"/>
      <c r="B725" s="5"/>
      <c r="C725" s="5"/>
      <c r="D725" s="5"/>
      <c r="E725" s="5" t="s">
        <v>134</v>
      </c>
      <c r="F725" s="5"/>
      <c r="G725" s="6">
        <v>43299</v>
      </c>
      <c r="H725" s="5"/>
      <c r="I725" s="5" t="s">
        <v>718</v>
      </c>
      <c r="J725" s="5"/>
      <c r="K725" s="5" t="s">
        <v>867</v>
      </c>
      <c r="L725" s="5"/>
      <c r="M725" s="5" t="s">
        <v>931</v>
      </c>
      <c r="N725" s="5"/>
      <c r="O725" s="14"/>
      <c r="P725" s="5"/>
      <c r="Q725" s="5" t="s">
        <v>551</v>
      </c>
      <c r="R725" s="5"/>
      <c r="S725" s="7">
        <v>52.31</v>
      </c>
      <c r="T725" s="5"/>
      <c r="U725" s="7">
        <f t="shared" si="26"/>
        <v>3060.85</v>
      </c>
    </row>
    <row r="726" spans="1:21" x14ac:dyDescent="0.25">
      <c r="A726" s="5"/>
      <c r="B726" s="5"/>
      <c r="C726" s="5"/>
      <c r="D726" s="5"/>
      <c r="E726" s="5" t="s">
        <v>134</v>
      </c>
      <c r="F726" s="5"/>
      <c r="G726" s="6">
        <v>43304</v>
      </c>
      <c r="H726" s="5"/>
      <c r="I726" s="5" t="s">
        <v>719</v>
      </c>
      <c r="J726" s="5"/>
      <c r="K726" s="5" t="s">
        <v>868</v>
      </c>
      <c r="L726" s="5"/>
      <c r="M726" s="5" t="s">
        <v>931</v>
      </c>
      <c r="N726" s="5"/>
      <c r="O726" s="14"/>
      <c r="P726" s="5"/>
      <c r="Q726" s="5" t="s">
        <v>551</v>
      </c>
      <c r="R726" s="5"/>
      <c r="S726" s="7">
        <v>39.770000000000003</v>
      </c>
      <c r="T726" s="5"/>
      <c r="U726" s="7">
        <f t="shared" si="26"/>
        <v>3100.62</v>
      </c>
    </row>
    <row r="727" spans="1:21" x14ac:dyDescent="0.25">
      <c r="A727" s="5"/>
      <c r="B727" s="5"/>
      <c r="C727" s="5"/>
      <c r="D727" s="5"/>
      <c r="E727" s="5" t="s">
        <v>134</v>
      </c>
      <c r="F727" s="5"/>
      <c r="G727" s="6">
        <v>43311</v>
      </c>
      <c r="H727" s="5"/>
      <c r="I727" s="5" t="s">
        <v>720</v>
      </c>
      <c r="J727" s="5"/>
      <c r="K727" s="5" t="s">
        <v>869</v>
      </c>
      <c r="L727" s="5"/>
      <c r="M727" s="5" t="s">
        <v>931</v>
      </c>
      <c r="N727" s="5"/>
      <c r="O727" s="14"/>
      <c r="P727" s="5"/>
      <c r="Q727" s="5" t="s">
        <v>551</v>
      </c>
      <c r="R727" s="5"/>
      <c r="S727" s="7">
        <v>52.31</v>
      </c>
      <c r="T727" s="5"/>
      <c r="U727" s="7">
        <f t="shared" si="26"/>
        <v>3152.93</v>
      </c>
    </row>
    <row r="728" spans="1:21" x14ac:dyDescent="0.25">
      <c r="A728" s="5"/>
      <c r="B728" s="5"/>
      <c r="C728" s="5"/>
      <c r="D728" s="5"/>
      <c r="E728" s="5" t="s">
        <v>134</v>
      </c>
      <c r="F728" s="5"/>
      <c r="G728" s="6">
        <v>43314</v>
      </c>
      <c r="H728" s="5"/>
      <c r="I728" s="5" t="s">
        <v>721</v>
      </c>
      <c r="J728" s="5"/>
      <c r="K728" s="5" t="s">
        <v>870</v>
      </c>
      <c r="L728" s="5"/>
      <c r="M728" s="5" t="s">
        <v>931</v>
      </c>
      <c r="N728" s="5"/>
      <c r="O728" s="14"/>
      <c r="P728" s="5"/>
      <c r="Q728" s="5" t="s">
        <v>551</v>
      </c>
      <c r="R728" s="5"/>
      <c r="S728" s="7">
        <v>39.770000000000003</v>
      </c>
      <c r="T728" s="5"/>
      <c r="U728" s="7">
        <f t="shared" si="26"/>
        <v>3192.7</v>
      </c>
    </row>
    <row r="729" spans="1:21" x14ac:dyDescent="0.25">
      <c r="A729" s="5"/>
      <c r="B729" s="5"/>
      <c r="C729" s="5"/>
      <c r="D729" s="5"/>
      <c r="E729" s="5" t="s">
        <v>134</v>
      </c>
      <c r="F729" s="5"/>
      <c r="G729" s="6">
        <v>43326</v>
      </c>
      <c r="H729" s="5"/>
      <c r="I729" s="5" t="s">
        <v>722</v>
      </c>
      <c r="J729" s="5"/>
      <c r="K729" s="5" t="s">
        <v>871</v>
      </c>
      <c r="L729" s="5"/>
      <c r="M729" s="5" t="s">
        <v>931</v>
      </c>
      <c r="N729" s="5"/>
      <c r="O729" s="14"/>
      <c r="P729" s="5"/>
      <c r="Q729" s="5" t="s">
        <v>551</v>
      </c>
      <c r="R729" s="5"/>
      <c r="S729" s="7">
        <v>52.31</v>
      </c>
      <c r="T729" s="5"/>
      <c r="U729" s="7">
        <f t="shared" si="26"/>
        <v>3245.01</v>
      </c>
    </row>
    <row r="730" spans="1:21" x14ac:dyDescent="0.25">
      <c r="A730" s="5"/>
      <c r="B730" s="5"/>
      <c r="C730" s="5"/>
      <c r="D730" s="5"/>
      <c r="E730" s="5" t="s">
        <v>134</v>
      </c>
      <c r="F730" s="5"/>
      <c r="G730" s="6">
        <v>43328</v>
      </c>
      <c r="H730" s="5"/>
      <c r="I730" s="5" t="s">
        <v>723</v>
      </c>
      <c r="J730" s="5"/>
      <c r="K730" s="5" t="s">
        <v>872</v>
      </c>
      <c r="L730" s="5"/>
      <c r="M730" s="5" t="s">
        <v>931</v>
      </c>
      <c r="N730" s="5"/>
      <c r="O730" s="14"/>
      <c r="P730" s="5"/>
      <c r="Q730" s="5" t="s">
        <v>551</v>
      </c>
      <c r="R730" s="5"/>
      <c r="S730" s="7">
        <v>39.770000000000003</v>
      </c>
      <c r="T730" s="5"/>
      <c r="U730" s="7">
        <f t="shared" si="26"/>
        <v>3284.78</v>
      </c>
    </row>
    <row r="731" spans="1:21" x14ac:dyDescent="0.25">
      <c r="A731" s="5"/>
      <c r="B731" s="5"/>
      <c r="C731" s="5"/>
      <c r="D731" s="5"/>
      <c r="E731" s="5" t="s">
        <v>134</v>
      </c>
      <c r="F731" s="5"/>
      <c r="G731" s="6">
        <v>43339</v>
      </c>
      <c r="H731" s="5"/>
      <c r="I731" s="5" t="s">
        <v>724</v>
      </c>
      <c r="J731" s="5"/>
      <c r="K731" s="5" t="s">
        <v>873</v>
      </c>
      <c r="L731" s="5"/>
      <c r="M731" s="5" t="s">
        <v>931</v>
      </c>
      <c r="N731" s="5"/>
      <c r="O731" s="14"/>
      <c r="P731" s="5"/>
      <c r="Q731" s="5" t="s">
        <v>551</v>
      </c>
      <c r="R731" s="5"/>
      <c r="S731" s="7">
        <v>52.31</v>
      </c>
      <c r="T731" s="5"/>
      <c r="U731" s="7">
        <f t="shared" si="26"/>
        <v>3337.09</v>
      </c>
    </row>
    <row r="732" spans="1:21" x14ac:dyDescent="0.25">
      <c r="A732" s="5"/>
      <c r="B732" s="5"/>
      <c r="C732" s="5"/>
      <c r="D732" s="5"/>
      <c r="E732" s="5" t="s">
        <v>134</v>
      </c>
      <c r="F732" s="5"/>
      <c r="G732" s="6">
        <v>43347</v>
      </c>
      <c r="H732" s="5"/>
      <c r="I732" s="5" t="s">
        <v>725</v>
      </c>
      <c r="J732" s="5"/>
      <c r="K732" s="5" t="s">
        <v>874</v>
      </c>
      <c r="L732" s="5"/>
      <c r="M732" s="5" t="s">
        <v>931</v>
      </c>
      <c r="N732" s="5"/>
      <c r="O732" s="14"/>
      <c r="P732" s="5"/>
      <c r="Q732" s="5" t="s">
        <v>551</v>
      </c>
      <c r="R732" s="5"/>
      <c r="S732" s="7">
        <v>43.76</v>
      </c>
      <c r="T732" s="5"/>
      <c r="U732" s="7">
        <f t="shared" si="26"/>
        <v>3380.85</v>
      </c>
    </row>
    <row r="733" spans="1:21" x14ac:dyDescent="0.25">
      <c r="A733" s="5"/>
      <c r="B733" s="5"/>
      <c r="C733" s="5"/>
      <c r="D733" s="5"/>
      <c r="E733" s="5" t="s">
        <v>134</v>
      </c>
      <c r="F733" s="5"/>
      <c r="G733" s="6">
        <v>43354</v>
      </c>
      <c r="H733" s="5"/>
      <c r="I733" s="5" t="s">
        <v>726</v>
      </c>
      <c r="J733" s="5"/>
      <c r="K733" s="5" t="s">
        <v>875</v>
      </c>
      <c r="L733" s="5"/>
      <c r="M733" s="5" t="s">
        <v>931</v>
      </c>
      <c r="N733" s="5"/>
      <c r="O733" s="14"/>
      <c r="P733" s="5"/>
      <c r="Q733" s="5" t="s">
        <v>551</v>
      </c>
      <c r="R733" s="5"/>
      <c r="S733" s="7">
        <v>41.67</v>
      </c>
      <c r="T733" s="5"/>
      <c r="U733" s="7">
        <f t="shared" si="26"/>
        <v>3422.52</v>
      </c>
    </row>
    <row r="734" spans="1:21" x14ac:dyDescent="0.25">
      <c r="A734" s="5"/>
      <c r="B734" s="5"/>
      <c r="C734" s="5"/>
      <c r="D734" s="5"/>
      <c r="E734" s="5" t="s">
        <v>134</v>
      </c>
      <c r="F734" s="5"/>
      <c r="G734" s="6">
        <v>43357</v>
      </c>
      <c r="H734" s="5"/>
      <c r="I734" s="5" t="s">
        <v>727</v>
      </c>
      <c r="J734" s="5"/>
      <c r="K734" s="5" t="s">
        <v>876</v>
      </c>
      <c r="L734" s="5"/>
      <c r="M734" s="5" t="s">
        <v>931</v>
      </c>
      <c r="N734" s="5"/>
      <c r="O734" s="14"/>
      <c r="P734" s="5"/>
      <c r="Q734" s="5" t="s">
        <v>551</v>
      </c>
      <c r="R734" s="5"/>
      <c r="S734" s="7">
        <v>35.28</v>
      </c>
      <c r="T734" s="5"/>
      <c r="U734" s="7">
        <f t="shared" si="26"/>
        <v>3457.8</v>
      </c>
    </row>
    <row r="735" spans="1:21" x14ac:dyDescent="0.25">
      <c r="A735" s="5"/>
      <c r="B735" s="5"/>
      <c r="C735" s="5"/>
      <c r="D735" s="5"/>
      <c r="E735" s="5" t="s">
        <v>134</v>
      </c>
      <c r="F735" s="5"/>
      <c r="G735" s="6">
        <v>43367</v>
      </c>
      <c r="H735" s="5"/>
      <c r="I735" s="5" t="s">
        <v>728</v>
      </c>
      <c r="J735" s="5"/>
      <c r="K735" s="5" t="s">
        <v>877</v>
      </c>
      <c r="L735" s="5"/>
      <c r="M735" s="5" t="s">
        <v>931</v>
      </c>
      <c r="N735" s="5"/>
      <c r="O735" s="14"/>
      <c r="P735" s="5"/>
      <c r="Q735" s="5" t="s">
        <v>551</v>
      </c>
      <c r="R735" s="5"/>
      <c r="S735" s="7">
        <v>41.67</v>
      </c>
      <c r="T735" s="5"/>
      <c r="U735" s="7">
        <f t="shared" si="26"/>
        <v>3499.47</v>
      </c>
    </row>
    <row r="736" spans="1:21" x14ac:dyDescent="0.25">
      <c r="A736" s="5"/>
      <c r="B736" s="5"/>
      <c r="C736" s="5"/>
      <c r="D736" s="5"/>
      <c r="E736" s="5" t="s">
        <v>134</v>
      </c>
      <c r="F736" s="5"/>
      <c r="G736" s="6">
        <v>43370</v>
      </c>
      <c r="H736" s="5"/>
      <c r="I736" s="5" t="s">
        <v>729</v>
      </c>
      <c r="J736" s="5"/>
      <c r="K736" s="5" t="s">
        <v>878</v>
      </c>
      <c r="L736" s="5"/>
      <c r="M736" s="5" t="s">
        <v>931</v>
      </c>
      <c r="N736" s="5"/>
      <c r="O736" s="14"/>
      <c r="P736" s="5"/>
      <c r="Q736" s="5" t="s">
        <v>551</v>
      </c>
      <c r="R736" s="5"/>
      <c r="S736" s="7">
        <v>35.28</v>
      </c>
      <c r="T736" s="5"/>
      <c r="U736" s="7">
        <f t="shared" si="26"/>
        <v>3534.75</v>
      </c>
    </row>
    <row r="737" spans="1:21" x14ac:dyDescent="0.25">
      <c r="A737" s="5"/>
      <c r="B737" s="5"/>
      <c r="C737" s="5"/>
      <c r="D737" s="5"/>
      <c r="E737" s="5" t="s">
        <v>134</v>
      </c>
      <c r="F737" s="5"/>
      <c r="G737" s="6">
        <v>43376</v>
      </c>
      <c r="H737" s="5"/>
      <c r="I737" s="5" t="s">
        <v>730</v>
      </c>
      <c r="J737" s="5"/>
      <c r="K737" s="5" t="s">
        <v>879</v>
      </c>
      <c r="L737" s="5"/>
      <c r="M737" s="5" t="s">
        <v>931</v>
      </c>
      <c r="N737" s="5"/>
      <c r="O737" s="14"/>
      <c r="P737" s="5"/>
      <c r="Q737" s="5" t="s">
        <v>551</v>
      </c>
      <c r="R737" s="5"/>
      <c r="S737" s="7">
        <v>41.67</v>
      </c>
      <c r="T737" s="5"/>
      <c r="U737" s="7">
        <f t="shared" si="26"/>
        <v>3576.42</v>
      </c>
    </row>
    <row r="738" spans="1:21" x14ac:dyDescent="0.25">
      <c r="A738" s="5"/>
      <c r="B738" s="5"/>
      <c r="C738" s="5"/>
      <c r="D738" s="5"/>
      <c r="E738" s="5" t="s">
        <v>134</v>
      </c>
      <c r="F738" s="5"/>
      <c r="G738" s="6">
        <v>43388</v>
      </c>
      <c r="H738" s="5"/>
      <c r="I738" s="5" t="s">
        <v>731</v>
      </c>
      <c r="J738" s="5"/>
      <c r="K738" s="5" t="s">
        <v>880</v>
      </c>
      <c r="L738" s="5"/>
      <c r="M738" s="5" t="s">
        <v>931</v>
      </c>
      <c r="N738" s="5"/>
      <c r="O738" s="14"/>
      <c r="P738" s="5"/>
      <c r="Q738" s="5" t="s">
        <v>551</v>
      </c>
      <c r="R738" s="5"/>
      <c r="S738" s="7">
        <v>66.45</v>
      </c>
      <c r="T738" s="5"/>
      <c r="U738" s="7">
        <f t="shared" si="26"/>
        <v>3642.87</v>
      </c>
    </row>
    <row r="739" spans="1:21" x14ac:dyDescent="0.25">
      <c r="A739" s="5"/>
      <c r="B739" s="5"/>
      <c r="C739" s="5"/>
      <c r="D739" s="5"/>
      <c r="E739" s="5" t="s">
        <v>134</v>
      </c>
      <c r="F739" s="5"/>
      <c r="G739" s="6">
        <v>43396</v>
      </c>
      <c r="H739" s="5"/>
      <c r="I739" s="5" t="s">
        <v>732</v>
      </c>
      <c r="J739" s="5"/>
      <c r="K739" s="5" t="s">
        <v>881</v>
      </c>
      <c r="L739" s="5"/>
      <c r="M739" s="5" t="s">
        <v>931</v>
      </c>
      <c r="N739" s="5"/>
      <c r="O739" s="14"/>
      <c r="P739" s="5"/>
      <c r="Q739" s="5" t="s">
        <v>551</v>
      </c>
      <c r="R739" s="5"/>
      <c r="S739" s="7">
        <v>39.31</v>
      </c>
      <c r="T739" s="5"/>
      <c r="U739" s="7">
        <f t="shared" si="26"/>
        <v>3682.18</v>
      </c>
    </row>
    <row r="740" spans="1:21" x14ac:dyDescent="0.25">
      <c r="A740" s="5"/>
      <c r="B740" s="5"/>
      <c r="C740" s="5"/>
      <c r="D740" s="5"/>
      <c r="E740" s="5" t="s">
        <v>134</v>
      </c>
      <c r="F740" s="5"/>
      <c r="G740" s="6">
        <v>43403</v>
      </c>
      <c r="H740" s="5"/>
      <c r="I740" s="5" t="s">
        <v>733</v>
      </c>
      <c r="J740" s="5"/>
      <c r="K740" s="5" t="s">
        <v>882</v>
      </c>
      <c r="L740" s="5"/>
      <c r="M740" s="5" t="s">
        <v>931</v>
      </c>
      <c r="N740" s="5"/>
      <c r="O740" s="14"/>
      <c r="P740" s="5"/>
      <c r="Q740" s="5" t="s">
        <v>551</v>
      </c>
      <c r="R740" s="5"/>
      <c r="S740" s="7">
        <v>34.799999999999997</v>
      </c>
      <c r="T740" s="5"/>
      <c r="U740" s="7">
        <f t="shared" si="26"/>
        <v>3716.98</v>
      </c>
    </row>
    <row r="741" spans="1:21" x14ac:dyDescent="0.25">
      <c r="A741" s="5"/>
      <c r="B741" s="5"/>
      <c r="C741" s="5"/>
      <c r="D741" s="5"/>
      <c r="E741" s="5" t="s">
        <v>134</v>
      </c>
      <c r="F741" s="5"/>
      <c r="G741" s="6">
        <v>43409</v>
      </c>
      <c r="H741" s="5"/>
      <c r="I741" s="5" t="s">
        <v>734</v>
      </c>
      <c r="J741" s="5"/>
      <c r="K741" s="5" t="s">
        <v>883</v>
      </c>
      <c r="L741" s="5"/>
      <c r="M741" s="5" t="s">
        <v>931</v>
      </c>
      <c r="N741" s="5"/>
      <c r="O741" s="14"/>
      <c r="P741" s="5"/>
      <c r="Q741" s="5" t="s">
        <v>551</v>
      </c>
      <c r="R741" s="5"/>
      <c r="S741" s="7">
        <v>39.31</v>
      </c>
      <c r="T741" s="5"/>
      <c r="U741" s="7">
        <f t="shared" si="26"/>
        <v>3756.29</v>
      </c>
    </row>
    <row r="742" spans="1:21" x14ac:dyDescent="0.25">
      <c r="A742" s="5"/>
      <c r="B742" s="5"/>
      <c r="C742" s="5"/>
      <c r="D742" s="5"/>
      <c r="E742" s="5" t="s">
        <v>134</v>
      </c>
      <c r="F742" s="5"/>
      <c r="G742" s="6">
        <v>43412</v>
      </c>
      <c r="H742" s="5"/>
      <c r="I742" s="5" t="s">
        <v>735</v>
      </c>
      <c r="J742" s="5"/>
      <c r="K742" s="5" t="s">
        <v>884</v>
      </c>
      <c r="L742" s="5"/>
      <c r="M742" s="5" t="s">
        <v>931</v>
      </c>
      <c r="N742" s="5"/>
      <c r="O742" s="14"/>
      <c r="P742" s="5"/>
      <c r="Q742" s="5" t="s">
        <v>551</v>
      </c>
      <c r="R742" s="5"/>
      <c r="S742" s="7">
        <v>34.799999999999997</v>
      </c>
      <c r="T742" s="5"/>
      <c r="U742" s="7">
        <f t="shared" si="26"/>
        <v>3791.09</v>
      </c>
    </row>
    <row r="743" spans="1:21" ht="15.75" thickBot="1" x14ac:dyDescent="0.3">
      <c r="A743" s="5"/>
      <c r="B743" s="5"/>
      <c r="C743" s="5"/>
      <c r="D743" s="5"/>
      <c r="E743" s="5" t="s">
        <v>134</v>
      </c>
      <c r="F743" s="5"/>
      <c r="G743" s="6">
        <v>43423</v>
      </c>
      <c r="H743" s="5"/>
      <c r="I743" s="5" t="s">
        <v>736</v>
      </c>
      <c r="J743" s="5"/>
      <c r="K743" s="5" t="s">
        <v>885</v>
      </c>
      <c r="L743" s="5"/>
      <c r="M743" s="5" t="s">
        <v>931</v>
      </c>
      <c r="N743" s="5"/>
      <c r="O743" s="14"/>
      <c r="P743" s="5"/>
      <c r="Q743" s="5" t="s">
        <v>551</v>
      </c>
      <c r="R743" s="5"/>
      <c r="S743" s="8">
        <v>39.31</v>
      </c>
      <c r="T743" s="5"/>
      <c r="U743" s="8">
        <f t="shared" si="26"/>
        <v>3830.4</v>
      </c>
    </row>
    <row r="744" spans="1:21" x14ac:dyDescent="0.25">
      <c r="A744" s="5"/>
      <c r="B744" s="5" t="s">
        <v>585</v>
      </c>
      <c r="C744" s="5"/>
      <c r="D744" s="5"/>
      <c r="E744" s="5"/>
      <c r="F744" s="5"/>
      <c r="G744" s="6"/>
      <c r="H744" s="5"/>
      <c r="I744" s="5"/>
      <c r="J744" s="5"/>
      <c r="K744" s="5"/>
      <c r="L744" s="5"/>
      <c r="M744" s="5"/>
      <c r="N744" s="5"/>
      <c r="O744" s="15"/>
      <c r="P744" s="5"/>
      <c r="Q744" s="5"/>
      <c r="R744" s="5"/>
      <c r="S744" s="7">
        <f>ROUND(SUM(S688:S743),5)</f>
        <v>3830.4</v>
      </c>
      <c r="T744" s="5"/>
      <c r="U744" s="7">
        <f>U743</f>
        <v>3830.4</v>
      </c>
    </row>
    <row r="745" spans="1:21" x14ac:dyDescent="0.25">
      <c r="A745" s="2"/>
      <c r="B745" s="2" t="s">
        <v>586</v>
      </c>
      <c r="C745" s="2"/>
      <c r="D745" s="2"/>
      <c r="E745" s="2"/>
      <c r="F745" s="2"/>
      <c r="G745" s="3"/>
      <c r="H745" s="2"/>
      <c r="I745" s="2"/>
      <c r="J745" s="2"/>
      <c r="K745" s="2"/>
      <c r="L745" s="2"/>
      <c r="M745" s="2"/>
      <c r="N745" s="2"/>
      <c r="O745" s="13"/>
      <c r="P745" s="2"/>
      <c r="Q745" s="2"/>
      <c r="R745" s="2"/>
      <c r="S745" s="4"/>
      <c r="T745" s="2"/>
      <c r="U745" s="4"/>
    </row>
    <row r="746" spans="1:21" ht="15.75" thickBot="1" x14ac:dyDescent="0.3">
      <c r="A746" s="1"/>
      <c r="B746" s="1"/>
      <c r="C746" s="5"/>
      <c r="D746" s="5"/>
      <c r="E746" s="5" t="s">
        <v>133</v>
      </c>
      <c r="F746" s="5"/>
      <c r="G746" s="6">
        <v>43088</v>
      </c>
      <c r="H746" s="5"/>
      <c r="I746" s="5" t="s">
        <v>217</v>
      </c>
      <c r="J746" s="5"/>
      <c r="K746" s="5" t="s">
        <v>886</v>
      </c>
      <c r="L746" s="5"/>
      <c r="M746" s="5" t="s">
        <v>512</v>
      </c>
      <c r="N746" s="5"/>
      <c r="O746" s="14"/>
      <c r="P746" s="5"/>
      <c r="Q746" s="5" t="s">
        <v>550</v>
      </c>
      <c r="R746" s="5"/>
      <c r="S746" s="8">
        <v>50</v>
      </c>
      <c r="T746" s="5"/>
      <c r="U746" s="8">
        <f>ROUND(U745+S746,5)</f>
        <v>50</v>
      </c>
    </row>
    <row r="747" spans="1:21" x14ac:dyDescent="0.25">
      <c r="A747" s="5"/>
      <c r="B747" s="5" t="s">
        <v>587</v>
      </c>
      <c r="C747" s="5"/>
      <c r="D747" s="5"/>
      <c r="E747" s="5"/>
      <c r="F747" s="5"/>
      <c r="G747" s="6"/>
      <c r="H747" s="5"/>
      <c r="I747" s="5"/>
      <c r="J747" s="5"/>
      <c r="K747" s="5"/>
      <c r="L747" s="5"/>
      <c r="M747" s="5"/>
      <c r="N747" s="5"/>
      <c r="O747" s="15"/>
      <c r="P747" s="5"/>
      <c r="Q747" s="5"/>
      <c r="R747" s="5"/>
      <c r="S747" s="7">
        <f>ROUND(SUM(S745:S746),5)</f>
        <v>50</v>
      </c>
      <c r="T747" s="5"/>
      <c r="U747" s="7">
        <f>U746</f>
        <v>50</v>
      </c>
    </row>
    <row r="748" spans="1:21" x14ac:dyDescent="0.25">
      <c r="A748" s="2"/>
      <c r="B748" s="2" t="s">
        <v>588</v>
      </c>
      <c r="C748" s="2"/>
      <c r="D748" s="2"/>
      <c r="E748" s="2"/>
      <c r="F748" s="2"/>
      <c r="G748" s="3"/>
      <c r="H748" s="2"/>
      <c r="I748" s="2"/>
      <c r="J748" s="2"/>
      <c r="K748" s="2"/>
      <c r="L748" s="2"/>
      <c r="M748" s="2"/>
      <c r="N748" s="2"/>
      <c r="O748" s="13"/>
      <c r="P748" s="2"/>
      <c r="Q748" s="2"/>
      <c r="R748" s="2"/>
      <c r="S748" s="4"/>
      <c r="T748" s="2"/>
      <c r="U748" s="4"/>
    </row>
    <row r="749" spans="1:21" ht="15.75" thickBot="1" x14ac:dyDescent="0.3">
      <c r="A749" s="1"/>
      <c r="B749" s="1"/>
      <c r="C749" s="5"/>
      <c r="D749" s="5"/>
      <c r="E749" s="5" t="s">
        <v>134</v>
      </c>
      <c r="F749" s="5"/>
      <c r="G749" s="6">
        <v>43221</v>
      </c>
      <c r="H749" s="5"/>
      <c r="I749" s="5" t="s">
        <v>737</v>
      </c>
      <c r="J749" s="5"/>
      <c r="K749" s="5" t="s">
        <v>887</v>
      </c>
      <c r="L749" s="5"/>
      <c r="M749" s="5" t="s">
        <v>932</v>
      </c>
      <c r="N749" s="5"/>
      <c r="O749" s="14"/>
      <c r="P749" s="5"/>
      <c r="Q749" s="5" t="s">
        <v>551</v>
      </c>
      <c r="R749" s="5"/>
      <c r="S749" s="8">
        <v>35</v>
      </c>
      <c r="T749" s="5"/>
      <c r="U749" s="8">
        <f>ROUND(U748+S749,5)</f>
        <v>35</v>
      </c>
    </row>
    <row r="750" spans="1:21" x14ac:dyDescent="0.25">
      <c r="A750" s="5"/>
      <c r="B750" s="5" t="s">
        <v>589</v>
      </c>
      <c r="C750" s="5"/>
      <c r="D750" s="5"/>
      <c r="E750" s="5"/>
      <c r="F750" s="5"/>
      <c r="G750" s="6"/>
      <c r="H750" s="5"/>
      <c r="I750" s="5"/>
      <c r="J750" s="5"/>
      <c r="K750" s="5"/>
      <c r="L750" s="5"/>
      <c r="M750" s="5"/>
      <c r="N750" s="5"/>
      <c r="O750" s="15"/>
      <c r="P750" s="5"/>
      <c r="Q750" s="5"/>
      <c r="R750" s="5"/>
      <c r="S750" s="7">
        <f>ROUND(SUM(S748:S749),5)</f>
        <v>35</v>
      </c>
      <c r="T750" s="5"/>
      <c r="U750" s="7">
        <f>U749</f>
        <v>35</v>
      </c>
    </row>
    <row r="751" spans="1:21" x14ac:dyDescent="0.25">
      <c r="A751" s="2"/>
      <c r="B751" s="2" t="s">
        <v>590</v>
      </c>
      <c r="C751" s="2"/>
      <c r="D751" s="2"/>
      <c r="E751" s="2"/>
      <c r="F751" s="2"/>
      <c r="G751" s="3"/>
      <c r="H751" s="2"/>
      <c r="I751" s="2"/>
      <c r="J751" s="2"/>
      <c r="K751" s="2"/>
      <c r="L751" s="2"/>
      <c r="M751" s="2"/>
      <c r="N751" s="2"/>
      <c r="O751" s="13"/>
      <c r="P751" s="2"/>
      <c r="Q751" s="2"/>
      <c r="R751" s="2"/>
      <c r="S751" s="4"/>
      <c r="T751" s="2"/>
      <c r="U751" s="4"/>
    </row>
    <row r="752" spans="1:21" ht="15.75" thickBot="1" x14ac:dyDescent="0.3">
      <c r="A752" s="1"/>
      <c r="B752" s="1"/>
      <c r="C752" s="5"/>
      <c r="D752" s="5"/>
      <c r="E752" s="5" t="s">
        <v>134</v>
      </c>
      <c r="F752" s="5"/>
      <c r="G752" s="6">
        <v>43262</v>
      </c>
      <c r="H752" s="5"/>
      <c r="I752" s="5" t="s">
        <v>738</v>
      </c>
      <c r="J752" s="5"/>
      <c r="K752" s="5" t="s">
        <v>888</v>
      </c>
      <c r="L752" s="5"/>
      <c r="M752" s="5" t="s">
        <v>541</v>
      </c>
      <c r="N752" s="5"/>
      <c r="O752" s="14"/>
      <c r="P752" s="5"/>
      <c r="Q752" s="5" t="s">
        <v>551</v>
      </c>
      <c r="R752" s="5"/>
      <c r="S752" s="8">
        <v>343.74</v>
      </c>
      <c r="T752" s="5"/>
      <c r="U752" s="8">
        <f>ROUND(U751+S752,5)</f>
        <v>343.74</v>
      </c>
    </row>
    <row r="753" spans="1:21" x14ac:dyDescent="0.25">
      <c r="A753" s="5"/>
      <c r="B753" s="5" t="s">
        <v>591</v>
      </c>
      <c r="C753" s="5"/>
      <c r="D753" s="5"/>
      <c r="E753" s="5"/>
      <c r="F753" s="5"/>
      <c r="G753" s="6"/>
      <c r="H753" s="5"/>
      <c r="I753" s="5"/>
      <c r="J753" s="5"/>
      <c r="K753" s="5"/>
      <c r="L753" s="5"/>
      <c r="M753" s="5"/>
      <c r="N753" s="5"/>
      <c r="O753" s="15"/>
      <c r="P753" s="5"/>
      <c r="Q753" s="5"/>
      <c r="R753" s="5"/>
      <c r="S753" s="7">
        <f>ROUND(SUM(S751:S752),5)</f>
        <v>343.74</v>
      </c>
      <c r="T753" s="5"/>
      <c r="U753" s="7">
        <f>U752</f>
        <v>343.74</v>
      </c>
    </row>
    <row r="754" spans="1:21" x14ac:dyDescent="0.25">
      <c r="A754" s="2"/>
      <c r="B754" s="2" t="s">
        <v>592</v>
      </c>
      <c r="C754" s="2"/>
      <c r="D754" s="2"/>
      <c r="E754" s="2"/>
      <c r="F754" s="2"/>
      <c r="G754" s="3"/>
      <c r="H754" s="2"/>
      <c r="I754" s="2"/>
      <c r="J754" s="2"/>
      <c r="K754" s="2"/>
      <c r="L754" s="2"/>
      <c r="M754" s="2"/>
      <c r="N754" s="2"/>
      <c r="O754" s="13"/>
      <c r="P754" s="2"/>
      <c r="Q754" s="2"/>
      <c r="R754" s="2"/>
      <c r="S754" s="4"/>
      <c r="T754" s="2"/>
      <c r="U754" s="4"/>
    </row>
    <row r="755" spans="1:21" x14ac:dyDescent="0.25">
      <c r="A755" s="5"/>
      <c r="B755" s="5"/>
      <c r="C755" s="5"/>
      <c r="D755" s="5"/>
      <c r="E755" s="5" t="s">
        <v>133</v>
      </c>
      <c r="F755" s="5"/>
      <c r="G755" s="6">
        <v>43066</v>
      </c>
      <c r="H755" s="5"/>
      <c r="I755" s="5"/>
      <c r="J755" s="5"/>
      <c r="K755" s="5" t="s">
        <v>889</v>
      </c>
      <c r="L755" s="5"/>
      <c r="M755" s="5" t="s">
        <v>933</v>
      </c>
      <c r="N755" s="5"/>
      <c r="O755" s="14"/>
      <c r="P755" s="5"/>
      <c r="Q755" s="5" t="s">
        <v>550</v>
      </c>
      <c r="R755" s="5"/>
      <c r="S755" s="7">
        <v>238.04</v>
      </c>
      <c r="T755" s="5"/>
      <c r="U755" s="7">
        <f t="shared" ref="U755:U766" si="27">ROUND(U754+S755,5)</f>
        <v>238.04</v>
      </c>
    </row>
    <row r="756" spans="1:21" x14ac:dyDescent="0.25">
      <c r="A756" s="5"/>
      <c r="B756" s="5"/>
      <c r="C756" s="5"/>
      <c r="D756" s="5"/>
      <c r="E756" s="5" t="s">
        <v>133</v>
      </c>
      <c r="F756" s="5"/>
      <c r="G756" s="6">
        <v>43102</v>
      </c>
      <c r="H756" s="5"/>
      <c r="I756" s="5"/>
      <c r="J756" s="5"/>
      <c r="K756" s="5"/>
      <c r="L756" s="5"/>
      <c r="M756" s="5" t="s">
        <v>933</v>
      </c>
      <c r="N756" s="5"/>
      <c r="O756" s="14"/>
      <c r="P756" s="5"/>
      <c r="Q756" s="5" t="s">
        <v>550</v>
      </c>
      <c r="R756" s="5"/>
      <c r="S756" s="7">
        <v>247.01</v>
      </c>
      <c r="T756" s="5"/>
      <c r="U756" s="7">
        <f t="shared" si="27"/>
        <v>485.05</v>
      </c>
    </row>
    <row r="757" spans="1:21" x14ac:dyDescent="0.25">
      <c r="A757" s="5"/>
      <c r="B757" s="5"/>
      <c r="C757" s="5"/>
      <c r="D757" s="5"/>
      <c r="E757" s="5" t="s">
        <v>133</v>
      </c>
      <c r="F757" s="5"/>
      <c r="G757" s="6">
        <v>43122</v>
      </c>
      <c r="H757" s="5"/>
      <c r="I757" s="5"/>
      <c r="J757" s="5"/>
      <c r="K757" s="5"/>
      <c r="L757" s="5"/>
      <c r="M757" s="5" t="s">
        <v>933</v>
      </c>
      <c r="N757" s="5"/>
      <c r="O757" s="14"/>
      <c r="P757" s="5"/>
      <c r="Q757" s="5" t="s">
        <v>550</v>
      </c>
      <c r="R757" s="5"/>
      <c r="S757" s="7">
        <v>230.24</v>
      </c>
      <c r="T757" s="5"/>
      <c r="U757" s="7">
        <f t="shared" si="27"/>
        <v>715.29</v>
      </c>
    </row>
    <row r="758" spans="1:21" x14ac:dyDescent="0.25">
      <c r="A758" s="5"/>
      <c r="B758" s="5"/>
      <c r="C758" s="5"/>
      <c r="D758" s="5"/>
      <c r="E758" s="5" t="s">
        <v>133</v>
      </c>
      <c r="F758" s="5"/>
      <c r="G758" s="6">
        <v>43122</v>
      </c>
      <c r="H758" s="5"/>
      <c r="I758" s="5"/>
      <c r="J758" s="5"/>
      <c r="K758" s="5"/>
      <c r="L758" s="5"/>
      <c r="M758" s="5" t="s">
        <v>933</v>
      </c>
      <c r="N758" s="5"/>
      <c r="O758" s="14"/>
      <c r="P758" s="5"/>
      <c r="Q758" s="5" t="s">
        <v>550</v>
      </c>
      <c r="R758" s="5"/>
      <c r="S758" s="7">
        <v>0</v>
      </c>
      <c r="T758" s="5"/>
      <c r="U758" s="7">
        <f t="shared" si="27"/>
        <v>715.29</v>
      </c>
    </row>
    <row r="759" spans="1:21" x14ac:dyDescent="0.25">
      <c r="A759" s="5"/>
      <c r="B759" s="5"/>
      <c r="C759" s="5"/>
      <c r="D759" s="5"/>
      <c r="E759" s="5" t="s">
        <v>133</v>
      </c>
      <c r="F759" s="5"/>
      <c r="G759" s="6">
        <v>43158</v>
      </c>
      <c r="H759" s="5"/>
      <c r="I759" s="5"/>
      <c r="J759" s="5"/>
      <c r="K759" s="5" t="s">
        <v>890</v>
      </c>
      <c r="L759" s="5"/>
      <c r="M759" s="5" t="s">
        <v>933</v>
      </c>
      <c r="N759" s="5"/>
      <c r="O759" s="14"/>
      <c r="P759" s="5"/>
      <c r="Q759" s="5" t="s">
        <v>550</v>
      </c>
      <c r="R759" s="5"/>
      <c r="S759" s="7">
        <v>190.3</v>
      </c>
      <c r="T759" s="5"/>
      <c r="U759" s="7">
        <f t="shared" si="27"/>
        <v>905.59</v>
      </c>
    </row>
    <row r="760" spans="1:21" x14ac:dyDescent="0.25">
      <c r="A760" s="5"/>
      <c r="B760" s="5"/>
      <c r="C760" s="5"/>
      <c r="D760" s="5"/>
      <c r="E760" s="5" t="s">
        <v>134</v>
      </c>
      <c r="F760" s="5"/>
      <c r="G760" s="6">
        <v>43213</v>
      </c>
      <c r="H760" s="5"/>
      <c r="I760" s="5" t="s">
        <v>739</v>
      </c>
      <c r="J760" s="5"/>
      <c r="K760" s="5" t="s">
        <v>891</v>
      </c>
      <c r="L760" s="5"/>
      <c r="M760" s="5" t="s">
        <v>933</v>
      </c>
      <c r="N760" s="5"/>
      <c r="O760" s="14"/>
      <c r="P760" s="5"/>
      <c r="Q760" s="5" t="s">
        <v>551</v>
      </c>
      <c r="R760" s="5"/>
      <c r="S760" s="7">
        <v>414.49</v>
      </c>
      <c r="T760" s="5"/>
      <c r="U760" s="7">
        <f t="shared" si="27"/>
        <v>1320.08</v>
      </c>
    </row>
    <row r="761" spans="1:21" x14ac:dyDescent="0.25">
      <c r="A761" s="5"/>
      <c r="B761" s="5"/>
      <c r="C761" s="5"/>
      <c r="D761" s="5"/>
      <c r="E761" s="5" t="s">
        <v>134</v>
      </c>
      <c r="F761" s="5"/>
      <c r="G761" s="6">
        <v>43270</v>
      </c>
      <c r="H761" s="5"/>
      <c r="I761" s="5" t="s">
        <v>740</v>
      </c>
      <c r="J761" s="5"/>
      <c r="K761" s="5" t="s">
        <v>346</v>
      </c>
      <c r="L761" s="5"/>
      <c r="M761" s="5" t="s">
        <v>933</v>
      </c>
      <c r="N761" s="5"/>
      <c r="O761" s="14"/>
      <c r="P761" s="5"/>
      <c r="Q761" s="5" t="s">
        <v>551</v>
      </c>
      <c r="R761" s="5"/>
      <c r="S761" s="7">
        <v>261.8</v>
      </c>
      <c r="T761" s="5"/>
      <c r="U761" s="7">
        <f t="shared" si="27"/>
        <v>1581.88</v>
      </c>
    </row>
    <row r="762" spans="1:21" x14ac:dyDescent="0.25">
      <c r="A762" s="5"/>
      <c r="B762" s="5"/>
      <c r="C762" s="5"/>
      <c r="D762" s="5"/>
      <c r="E762" s="5" t="s">
        <v>134</v>
      </c>
      <c r="F762" s="5"/>
      <c r="G762" s="6">
        <v>43276</v>
      </c>
      <c r="H762" s="5"/>
      <c r="I762" s="5" t="s">
        <v>741</v>
      </c>
      <c r="J762" s="5"/>
      <c r="K762" s="5" t="s">
        <v>892</v>
      </c>
      <c r="L762" s="5"/>
      <c r="M762" s="5" t="s">
        <v>933</v>
      </c>
      <c r="N762" s="5"/>
      <c r="O762" s="14"/>
      <c r="P762" s="5"/>
      <c r="Q762" s="5" t="s">
        <v>551</v>
      </c>
      <c r="R762" s="5"/>
      <c r="S762" s="7">
        <v>186.55</v>
      </c>
      <c r="T762" s="5"/>
      <c r="U762" s="7">
        <f t="shared" si="27"/>
        <v>1768.43</v>
      </c>
    </row>
    <row r="763" spans="1:21" x14ac:dyDescent="0.25">
      <c r="A763" s="5"/>
      <c r="B763" s="5"/>
      <c r="C763" s="5"/>
      <c r="D763" s="5"/>
      <c r="E763" s="5" t="s">
        <v>134</v>
      </c>
      <c r="F763" s="5"/>
      <c r="G763" s="6">
        <v>43304</v>
      </c>
      <c r="H763" s="5"/>
      <c r="I763" s="5" t="s">
        <v>742</v>
      </c>
      <c r="J763" s="5"/>
      <c r="K763" s="5"/>
      <c r="L763" s="5"/>
      <c r="M763" s="5" t="s">
        <v>933</v>
      </c>
      <c r="N763" s="5"/>
      <c r="O763" s="14"/>
      <c r="P763" s="5"/>
      <c r="Q763" s="5" t="s">
        <v>551</v>
      </c>
      <c r="R763" s="5"/>
      <c r="S763" s="7">
        <v>455.33</v>
      </c>
      <c r="T763" s="5"/>
      <c r="U763" s="7">
        <f t="shared" si="27"/>
        <v>2223.7600000000002</v>
      </c>
    </row>
    <row r="764" spans="1:21" x14ac:dyDescent="0.25">
      <c r="A764" s="5"/>
      <c r="B764" s="5"/>
      <c r="C764" s="5"/>
      <c r="D764" s="5"/>
      <c r="E764" s="5" t="s">
        <v>134</v>
      </c>
      <c r="F764" s="5"/>
      <c r="G764" s="6">
        <v>43333</v>
      </c>
      <c r="H764" s="5"/>
      <c r="I764" s="5" t="s">
        <v>743</v>
      </c>
      <c r="J764" s="5"/>
      <c r="K764" s="5" t="s">
        <v>370</v>
      </c>
      <c r="L764" s="5"/>
      <c r="M764" s="5" t="s">
        <v>933</v>
      </c>
      <c r="N764" s="5"/>
      <c r="O764" s="14"/>
      <c r="P764" s="5"/>
      <c r="Q764" s="5" t="s">
        <v>551</v>
      </c>
      <c r="R764" s="5"/>
      <c r="S764" s="7">
        <v>99.59</v>
      </c>
      <c r="T764" s="5"/>
      <c r="U764" s="7">
        <f t="shared" si="27"/>
        <v>2323.35</v>
      </c>
    </row>
    <row r="765" spans="1:21" x14ac:dyDescent="0.25">
      <c r="A765" s="5"/>
      <c r="B765" s="5"/>
      <c r="C765" s="5"/>
      <c r="D765" s="5"/>
      <c r="E765" s="5" t="s">
        <v>134</v>
      </c>
      <c r="F765" s="5"/>
      <c r="G765" s="6">
        <v>43370</v>
      </c>
      <c r="H765" s="5"/>
      <c r="I765" s="5" t="s">
        <v>744</v>
      </c>
      <c r="J765" s="5"/>
      <c r="K765" s="5" t="s">
        <v>893</v>
      </c>
      <c r="L765" s="5"/>
      <c r="M765" s="5" t="s">
        <v>933</v>
      </c>
      <c r="N765" s="5"/>
      <c r="O765" s="14"/>
      <c r="P765" s="5"/>
      <c r="Q765" s="5" t="s">
        <v>551</v>
      </c>
      <c r="R765" s="5"/>
      <c r="S765" s="7">
        <v>152</v>
      </c>
      <c r="T765" s="5"/>
      <c r="U765" s="7">
        <f t="shared" si="27"/>
        <v>2475.35</v>
      </c>
    </row>
    <row r="766" spans="1:21" ht="15.75" thickBot="1" x14ac:dyDescent="0.3">
      <c r="A766" s="5"/>
      <c r="B766" s="5"/>
      <c r="C766" s="5"/>
      <c r="D766" s="5"/>
      <c r="E766" s="5" t="s">
        <v>134</v>
      </c>
      <c r="F766" s="5"/>
      <c r="G766" s="6">
        <v>43396</v>
      </c>
      <c r="H766" s="5"/>
      <c r="I766" s="5" t="s">
        <v>745</v>
      </c>
      <c r="J766" s="5"/>
      <c r="K766" s="5" t="s">
        <v>894</v>
      </c>
      <c r="L766" s="5"/>
      <c r="M766" s="5" t="s">
        <v>933</v>
      </c>
      <c r="N766" s="5"/>
      <c r="O766" s="14"/>
      <c r="P766" s="5"/>
      <c r="Q766" s="5" t="s">
        <v>551</v>
      </c>
      <c r="R766" s="5"/>
      <c r="S766" s="8">
        <v>182.89</v>
      </c>
      <c r="T766" s="5"/>
      <c r="U766" s="8">
        <f t="shared" si="27"/>
        <v>2658.24</v>
      </c>
    </row>
    <row r="767" spans="1:21" x14ac:dyDescent="0.25">
      <c r="A767" s="5"/>
      <c r="B767" s="5" t="s">
        <v>593</v>
      </c>
      <c r="C767" s="5"/>
      <c r="D767" s="5"/>
      <c r="E767" s="5"/>
      <c r="F767" s="5"/>
      <c r="G767" s="6"/>
      <c r="H767" s="5"/>
      <c r="I767" s="5"/>
      <c r="J767" s="5"/>
      <c r="K767" s="5"/>
      <c r="L767" s="5"/>
      <c r="M767" s="5"/>
      <c r="N767" s="5"/>
      <c r="O767" s="15"/>
      <c r="P767" s="5"/>
      <c r="Q767" s="5"/>
      <c r="R767" s="5"/>
      <c r="S767" s="7">
        <f>ROUND(SUM(S754:S766),5)</f>
        <v>2658.24</v>
      </c>
      <c r="T767" s="5"/>
      <c r="U767" s="7">
        <f>U766</f>
        <v>2658.24</v>
      </c>
    </row>
    <row r="768" spans="1:21" x14ac:dyDescent="0.25">
      <c r="A768" s="2"/>
      <c r="B768" s="2" t="s">
        <v>594</v>
      </c>
      <c r="C768" s="2"/>
      <c r="D768" s="2"/>
      <c r="E768" s="2"/>
      <c r="F768" s="2"/>
      <c r="G768" s="3"/>
      <c r="H768" s="2"/>
      <c r="I768" s="2"/>
      <c r="J768" s="2"/>
      <c r="K768" s="2"/>
      <c r="L768" s="2"/>
      <c r="M768" s="2"/>
      <c r="N768" s="2"/>
      <c r="O768" s="13"/>
      <c r="P768" s="2"/>
      <c r="Q768" s="2"/>
      <c r="R768" s="2"/>
      <c r="S768" s="4"/>
      <c r="T768" s="2"/>
      <c r="U768" s="4"/>
    </row>
    <row r="769" spans="1:21" x14ac:dyDescent="0.25">
      <c r="A769" s="5"/>
      <c r="B769" s="5"/>
      <c r="C769" s="5"/>
      <c r="D769" s="5"/>
      <c r="E769" s="5" t="s">
        <v>133</v>
      </c>
      <c r="F769" s="5"/>
      <c r="G769" s="6">
        <v>43157</v>
      </c>
      <c r="H769" s="5"/>
      <c r="I769" s="5"/>
      <c r="J769" s="5"/>
      <c r="K769" s="5" t="s">
        <v>895</v>
      </c>
      <c r="L769" s="5"/>
      <c r="M769" s="5" t="s">
        <v>527</v>
      </c>
      <c r="N769" s="5"/>
      <c r="O769" s="14"/>
      <c r="P769" s="5"/>
      <c r="Q769" s="5" t="s">
        <v>550</v>
      </c>
      <c r="R769" s="5"/>
      <c r="S769" s="7">
        <v>50</v>
      </c>
      <c r="T769" s="5"/>
      <c r="U769" s="7">
        <f t="shared" ref="U769:U790" si="28">ROUND(U768+S769,5)</f>
        <v>50</v>
      </c>
    </row>
    <row r="770" spans="1:21" x14ac:dyDescent="0.25">
      <c r="A770" s="5"/>
      <c r="B770" s="5"/>
      <c r="C770" s="5"/>
      <c r="D770" s="5"/>
      <c r="E770" s="5" t="s">
        <v>134</v>
      </c>
      <c r="F770" s="5"/>
      <c r="G770" s="6">
        <v>43185</v>
      </c>
      <c r="H770" s="5"/>
      <c r="I770" s="5" t="s">
        <v>746</v>
      </c>
      <c r="J770" s="5"/>
      <c r="K770" s="5" t="s">
        <v>896</v>
      </c>
      <c r="L770" s="5"/>
      <c r="M770" s="5" t="s">
        <v>527</v>
      </c>
      <c r="N770" s="5"/>
      <c r="O770" s="14"/>
      <c r="P770" s="5"/>
      <c r="Q770" s="5" t="s">
        <v>551</v>
      </c>
      <c r="R770" s="5"/>
      <c r="S770" s="7">
        <v>50</v>
      </c>
      <c r="T770" s="5"/>
      <c r="U770" s="7">
        <f t="shared" si="28"/>
        <v>100</v>
      </c>
    </row>
    <row r="771" spans="1:21" x14ac:dyDescent="0.25">
      <c r="A771" s="5"/>
      <c r="B771" s="5"/>
      <c r="C771" s="5"/>
      <c r="D771" s="5"/>
      <c r="E771" s="5" t="s">
        <v>134</v>
      </c>
      <c r="F771" s="5"/>
      <c r="G771" s="6">
        <v>43213</v>
      </c>
      <c r="H771" s="5"/>
      <c r="I771" s="5" t="s">
        <v>747</v>
      </c>
      <c r="J771" s="5"/>
      <c r="K771" s="5"/>
      <c r="L771" s="5"/>
      <c r="M771" s="5" t="s">
        <v>491</v>
      </c>
      <c r="N771" s="5"/>
      <c r="O771" s="14"/>
      <c r="P771" s="5"/>
      <c r="Q771" s="5" t="s">
        <v>551</v>
      </c>
      <c r="R771" s="5"/>
      <c r="S771" s="7">
        <v>58</v>
      </c>
      <c r="T771" s="5"/>
      <c r="U771" s="7">
        <f t="shared" si="28"/>
        <v>158</v>
      </c>
    </row>
    <row r="772" spans="1:21" x14ac:dyDescent="0.25">
      <c r="A772" s="5"/>
      <c r="B772" s="5"/>
      <c r="C772" s="5"/>
      <c r="D772" s="5"/>
      <c r="E772" s="5" t="s">
        <v>134</v>
      </c>
      <c r="F772" s="5"/>
      <c r="G772" s="6">
        <v>43213</v>
      </c>
      <c r="H772" s="5"/>
      <c r="I772" s="5" t="s">
        <v>747</v>
      </c>
      <c r="J772" s="5"/>
      <c r="K772" s="5"/>
      <c r="L772" s="5"/>
      <c r="M772" s="5" t="s">
        <v>492</v>
      </c>
      <c r="N772" s="5"/>
      <c r="O772" s="14"/>
      <c r="P772" s="5"/>
      <c r="Q772" s="5" t="s">
        <v>551</v>
      </c>
      <c r="R772" s="5"/>
      <c r="S772" s="7">
        <v>147</v>
      </c>
      <c r="T772" s="5"/>
      <c r="U772" s="7">
        <f t="shared" si="28"/>
        <v>305</v>
      </c>
    </row>
    <row r="773" spans="1:21" x14ac:dyDescent="0.25">
      <c r="A773" s="5"/>
      <c r="B773" s="5"/>
      <c r="C773" s="5"/>
      <c r="D773" s="5"/>
      <c r="E773" s="5" t="s">
        <v>134</v>
      </c>
      <c r="F773" s="5"/>
      <c r="G773" s="6">
        <v>43213</v>
      </c>
      <c r="H773" s="5"/>
      <c r="I773" s="5" t="s">
        <v>747</v>
      </c>
      <c r="J773" s="5"/>
      <c r="K773" s="5"/>
      <c r="L773" s="5"/>
      <c r="M773" s="5" t="s">
        <v>493</v>
      </c>
      <c r="N773" s="5"/>
      <c r="O773" s="14"/>
      <c r="P773" s="5"/>
      <c r="Q773" s="5" t="s">
        <v>551</v>
      </c>
      <c r="R773" s="5"/>
      <c r="S773" s="7">
        <v>160</v>
      </c>
      <c r="T773" s="5"/>
      <c r="U773" s="7">
        <f t="shared" si="28"/>
        <v>465</v>
      </c>
    </row>
    <row r="774" spans="1:21" x14ac:dyDescent="0.25">
      <c r="A774" s="5"/>
      <c r="B774" s="5"/>
      <c r="C774" s="5"/>
      <c r="D774" s="5"/>
      <c r="E774" s="5" t="s">
        <v>134</v>
      </c>
      <c r="F774" s="5"/>
      <c r="G774" s="6">
        <v>43220</v>
      </c>
      <c r="H774" s="5"/>
      <c r="I774" s="5" t="s">
        <v>748</v>
      </c>
      <c r="J774" s="5"/>
      <c r="K774" s="5" t="s">
        <v>897</v>
      </c>
      <c r="L774" s="5"/>
      <c r="M774" s="5" t="s">
        <v>493</v>
      </c>
      <c r="N774" s="5"/>
      <c r="O774" s="14"/>
      <c r="P774" s="5"/>
      <c r="Q774" s="5" t="s">
        <v>551</v>
      </c>
      <c r="R774" s="5"/>
      <c r="S774" s="7">
        <v>40.68</v>
      </c>
      <c r="T774" s="5"/>
      <c r="U774" s="7">
        <f t="shared" si="28"/>
        <v>505.68</v>
      </c>
    </row>
    <row r="775" spans="1:21" x14ac:dyDescent="0.25">
      <c r="A775" s="5"/>
      <c r="B775" s="5"/>
      <c r="C775" s="5"/>
      <c r="D775" s="5"/>
      <c r="E775" s="5" t="s">
        <v>134</v>
      </c>
      <c r="F775" s="5"/>
      <c r="G775" s="6">
        <v>43220</v>
      </c>
      <c r="H775" s="5"/>
      <c r="I775" s="5" t="s">
        <v>749</v>
      </c>
      <c r="J775" s="5"/>
      <c r="K775" s="5" t="s">
        <v>898</v>
      </c>
      <c r="L775" s="5"/>
      <c r="M775" s="5" t="s">
        <v>527</v>
      </c>
      <c r="N775" s="5"/>
      <c r="O775" s="14"/>
      <c r="P775" s="5"/>
      <c r="Q775" s="5" t="s">
        <v>551</v>
      </c>
      <c r="R775" s="5"/>
      <c r="S775" s="7">
        <v>50</v>
      </c>
      <c r="T775" s="5"/>
      <c r="U775" s="7">
        <f t="shared" si="28"/>
        <v>555.67999999999995</v>
      </c>
    </row>
    <row r="776" spans="1:21" x14ac:dyDescent="0.25">
      <c r="A776" s="5"/>
      <c r="B776" s="5"/>
      <c r="C776" s="5"/>
      <c r="D776" s="5"/>
      <c r="E776" s="5" t="s">
        <v>134</v>
      </c>
      <c r="F776" s="5"/>
      <c r="G776" s="6">
        <v>43256</v>
      </c>
      <c r="H776" s="5"/>
      <c r="I776" s="5" t="s">
        <v>750</v>
      </c>
      <c r="J776" s="5"/>
      <c r="K776" s="5" t="s">
        <v>346</v>
      </c>
      <c r="L776" s="5"/>
      <c r="M776" s="5" t="s">
        <v>527</v>
      </c>
      <c r="N776" s="5"/>
      <c r="O776" s="14"/>
      <c r="P776" s="5"/>
      <c r="Q776" s="5" t="s">
        <v>551</v>
      </c>
      <c r="R776" s="5"/>
      <c r="S776" s="7">
        <v>50</v>
      </c>
      <c r="T776" s="5"/>
      <c r="U776" s="7">
        <f t="shared" si="28"/>
        <v>605.67999999999995</v>
      </c>
    </row>
    <row r="777" spans="1:21" x14ac:dyDescent="0.25">
      <c r="A777" s="5"/>
      <c r="B777" s="5"/>
      <c r="C777" s="5"/>
      <c r="D777" s="5"/>
      <c r="E777" s="5" t="s">
        <v>134</v>
      </c>
      <c r="F777" s="5"/>
      <c r="G777" s="6">
        <v>43312</v>
      </c>
      <c r="H777" s="5"/>
      <c r="I777" s="5" t="s">
        <v>751</v>
      </c>
      <c r="J777" s="5"/>
      <c r="K777" s="5" t="s">
        <v>348</v>
      </c>
      <c r="L777" s="5"/>
      <c r="M777" s="5" t="s">
        <v>527</v>
      </c>
      <c r="N777" s="5"/>
      <c r="O777" s="14"/>
      <c r="P777" s="5"/>
      <c r="Q777" s="5" t="s">
        <v>551</v>
      </c>
      <c r="R777" s="5"/>
      <c r="S777" s="7">
        <v>50</v>
      </c>
      <c r="T777" s="5"/>
      <c r="U777" s="7">
        <f t="shared" si="28"/>
        <v>655.68</v>
      </c>
    </row>
    <row r="778" spans="1:21" x14ac:dyDescent="0.25">
      <c r="A778" s="5"/>
      <c r="B778" s="5"/>
      <c r="C778" s="5"/>
      <c r="D778" s="5"/>
      <c r="E778" s="5" t="s">
        <v>134</v>
      </c>
      <c r="F778" s="5"/>
      <c r="G778" s="6">
        <v>43347</v>
      </c>
      <c r="H778" s="5"/>
      <c r="I778" s="5" t="s">
        <v>752</v>
      </c>
      <c r="J778" s="5"/>
      <c r="K778" s="5" t="s">
        <v>370</v>
      </c>
      <c r="L778" s="5"/>
      <c r="M778" s="5" t="s">
        <v>527</v>
      </c>
      <c r="N778" s="5"/>
      <c r="O778" s="14"/>
      <c r="P778" s="5"/>
      <c r="Q778" s="5" t="s">
        <v>551</v>
      </c>
      <c r="R778" s="5"/>
      <c r="S778" s="7">
        <v>50</v>
      </c>
      <c r="T778" s="5"/>
      <c r="U778" s="7">
        <f t="shared" si="28"/>
        <v>705.68</v>
      </c>
    </row>
    <row r="779" spans="1:21" x14ac:dyDescent="0.25">
      <c r="A779" s="5"/>
      <c r="B779" s="5"/>
      <c r="C779" s="5"/>
      <c r="D779" s="5"/>
      <c r="E779" s="5" t="s">
        <v>134</v>
      </c>
      <c r="F779" s="5"/>
      <c r="G779" s="6">
        <v>43354</v>
      </c>
      <c r="H779" s="5"/>
      <c r="I779" s="5" t="s">
        <v>753</v>
      </c>
      <c r="J779" s="5"/>
      <c r="K779" s="5" t="s">
        <v>899</v>
      </c>
      <c r="L779" s="5"/>
      <c r="M779" s="5" t="s">
        <v>491</v>
      </c>
      <c r="N779" s="5"/>
      <c r="O779" s="14"/>
      <c r="P779" s="5"/>
      <c r="Q779" s="5" t="s">
        <v>551</v>
      </c>
      <c r="R779" s="5"/>
      <c r="S779" s="7">
        <v>167</v>
      </c>
      <c r="T779" s="5"/>
      <c r="U779" s="7">
        <f t="shared" si="28"/>
        <v>872.68</v>
      </c>
    </row>
    <row r="780" spans="1:21" x14ac:dyDescent="0.25">
      <c r="A780" s="5"/>
      <c r="B780" s="5"/>
      <c r="C780" s="5"/>
      <c r="D780" s="5"/>
      <c r="E780" s="5" t="s">
        <v>134</v>
      </c>
      <c r="F780" s="5"/>
      <c r="G780" s="6">
        <v>43364</v>
      </c>
      <c r="H780" s="5"/>
      <c r="I780" s="5" t="s">
        <v>754</v>
      </c>
      <c r="J780" s="5"/>
      <c r="K780" s="5" t="s">
        <v>900</v>
      </c>
      <c r="L780" s="5"/>
      <c r="M780" s="5" t="s">
        <v>491</v>
      </c>
      <c r="N780" s="5"/>
      <c r="O780" s="14"/>
      <c r="P780" s="5"/>
      <c r="Q780" s="5" t="s">
        <v>551</v>
      </c>
      <c r="R780" s="5"/>
      <c r="S780" s="7">
        <v>116</v>
      </c>
      <c r="T780" s="5"/>
      <c r="U780" s="7">
        <f t="shared" si="28"/>
        <v>988.68</v>
      </c>
    </row>
    <row r="781" spans="1:21" x14ac:dyDescent="0.25">
      <c r="A781" s="5"/>
      <c r="B781" s="5"/>
      <c r="C781" s="5"/>
      <c r="D781" s="5"/>
      <c r="E781" s="5" t="s">
        <v>134</v>
      </c>
      <c r="F781" s="5"/>
      <c r="G781" s="6">
        <v>43364</v>
      </c>
      <c r="H781" s="5"/>
      <c r="I781" s="5" t="s">
        <v>754</v>
      </c>
      <c r="J781" s="5"/>
      <c r="K781" s="5" t="s">
        <v>901</v>
      </c>
      <c r="L781" s="5"/>
      <c r="M781" s="5" t="s">
        <v>531</v>
      </c>
      <c r="N781" s="5"/>
      <c r="O781" s="14"/>
      <c r="P781" s="5"/>
      <c r="Q781" s="5" t="s">
        <v>551</v>
      </c>
      <c r="R781" s="5"/>
      <c r="S781" s="7">
        <v>350</v>
      </c>
      <c r="T781" s="5"/>
      <c r="U781" s="7">
        <f t="shared" si="28"/>
        <v>1338.68</v>
      </c>
    </row>
    <row r="782" spans="1:21" x14ac:dyDescent="0.25">
      <c r="A782" s="5"/>
      <c r="B782" s="5"/>
      <c r="C782" s="5"/>
      <c r="D782" s="5"/>
      <c r="E782" s="5" t="s">
        <v>134</v>
      </c>
      <c r="F782" s="5"/>
      <c r="G782" s="6">
        <v>43364</v>
      </c>
      <c r="H782" s="5"/>
      <c r="I782" s="5" t="s">
        <v>754</v>
      </c>
      <c r="J782" s="5"/>
      <c r="K782" s="5" t="s">
        <v>902</v>
      </c>
      <c r="L782" s="5"/>
      <c r="M782" s="5" t="s">
        <v>492</v>
      </c>
      <c r="N782" s="5"/>
      <c r="O782" s="14"/>
      <c r="P782" s="5"/>
      <c r="Q782" s="5" t="s">
        <v>551</v>
      </c>
      <c r="R782" s="5"/>
      <c r="S782" s="7">
        <v>96</v>
      </c>
      <c r="T782" s="5"/>
      <c r="U782" s="7">
        <f t="shared" si="28"/>
        <v>1434.68</v>
      </c>
    </row>
    <row r="783" spans="1:21" x14ac:dyDescent="0.25">
      <c r="A783" s="5"/>
      <c r="B783" s="5"/>
      <c r="C783" s="5"/>
      <c r="D783" s="5"/>
      <c r="E783" s="5" t="s">
        <v>134</v>
      </c>
      <c r="F783" s="5"/>
      <c r="G783" s="6">
        <v>43370</v>
      </c>
      <c r="H783" s="5"/>
      <c r="I783" s="5" t="s">
        <v>755</v>
      </c>
      <c r="J783" s="5"/>
      <c r="K783" s="5" t="s">
        <v>903</v>
      </c>
      <c r="L783" s="5"/>
      <c r="M783" s="5" t="s">
        <v>512</v>
      </c>
      <c r="N783" s="5"/>
      <c r="O783" s="14"/>
      <c r="P783" s="5"/>
      <c r="Q783" s="5" t="s">
        <v>551</v>
      </c>
      <c r="R783" s="5"/>
      <c r="S783" s="7">
        <v>39.42</v>
      </c>
      <c r="T783" s="5"/>
      <c r="U783" s="7">
        <f t="shared" si="28"/>
        <v>1474.1</v>
      </c>
    </row>
    <row r="784" spans="1:21" x14ac:dyDescent="0.25">
      <c r="A784" s="5"/>
      <c r="B784" s="5"/>
      <c r="C784" s="5"/>
      <c r="D784" s="5"/>
      <c r="E784" s="5" t="s">
        <v>134</v>
      </c>
      <c r="F784" s="5"/>
      <c r="G784" s="6">
        <v>43370</v>
      </c>
      <c r="H784" s="5"/>
      <c r="I784" s="5" t="s">
        <v>755</v>
      </c>
      <c r="J784" s="5"/>
      <c r="K784" s="5" t="s">
        <v>904</v>
      </c>
      <c r="L784" s="5"/>
      <c r="M784" s="5" t="s">
        <v>512</v>
      </c>
      <c r="N784" s="5"/>
      <c r="O784" s="14"/>
      <c r="P784" s="5"/>
      <c r="Q784" s="5" t="s">
        <v>551</v>
      </c>
      <c r="R784" s="5"/>
      <c r="S784" s="7">
        <v>98.5</v>
      </c>
      <c r="T784" s="5"/>
      <c r="U784" s="7">
        <f t="shared" si="28"/>
        <v>1572.6</v>
      </c>
    </row>
    <row r="785" spans="1:21" x14ac:dyDescent="0.25">
      <c r="A785" s="5"/>
      <c r="B785" s="5"/>
      <c r="C785" s="5"/>
      <c r="D785" s="5"/>
      <c r="E785" s="5" t="s">
        <v>134</v>
      </c>
      <c r="F785" s="5"/>
      <c r="G785" s="6">
        <v>43370</v>
      </c>
      <c r="H785" s="5"/>
      <c r="I785" s="5" t="s">
        <v>755</v>
      </c>
      <c r="J785" s="5"/>
      <c r="K785" s="5" t="s">
        <v>905</v>
      </c>
      <c r="L785" s="5"/>
      <c r="M785" s="5" t="s">
        <v>512</v>
      </c>
      <c r="N785" s="5"/>
      <c r="O785" s="14"/>
      <c r="P785" s="5"/>
      <c r="Q785" s="5" t="s">
        <v>551</v>
      </c>
      <c r="R785" s="5"/>
      <c r="S785" s="7">
        <v>7.12</v>
      </c>
      <c r="T785" s="5"/>
      <c r="U785" s="7">
        <f t="shared" si="28"/>
        <v>1579.72</v>
      </c>
    </row>
    <row r="786" spans="1:21" x14ac:dyDescent="0.25">
      <c r="A786" s="5"/>
      <c r="B786" s="5"/>
      <c r="C786" s="5"/>
      <c r="D786" s="5"/>
      <c r="E786" s="5" t="s">
        <v>134</v>
      </c>
      <c r="F786" s="5"/>
      <c r="G786" s="6">
        <v>43370</v>
      </c>
      <c r="H786" s="5"/>
      <c r="I786" s="5" t="s">
        <v>755</v>
      </c>
      <c r="J786" s="5"/>
      <c r="K786" s="5" t="s">
        <v>906</v>
      </c>
      <c r="L786" s="5"/>
      <c r="M786" s="5" t="s">
        <v>512</v>
      </c>
      <c r="N786" s="5"/>
      <c r="O786" s="14"/>
      <c r="P786" s="5"/>
      <c r="Q786" s="5" t="s">
        <v>551</v>
      </c>
      <c r="R786" s="5"/>
      <c r="S786" s="7">
        <v>9.85</v>
      </c>
      <c r="T786" s="5"/>
      <c r="U786" s="7">
        <f t="shared" si="28"/>
        <v>1589.57</v>
      </c>
    </row>
    <row r="787" spans="1:21" x14ac:dyDescent="0.25">
      <c r="A787" s="5"/>
      <c r="B787" s="5"/>
      <c r="C787" s="5"/>
      <c r="D787" s="5"/>
      <c r="E787" s="5" t="s">
        <v>134</v>
      </c>
      <c r="F787" s="5"/>
      <c r="G787" s="6">
        <v>43370</v>
      </c>
      <c r="H787" s="5"/>
      <c r="I787" s="5" t="s">
        <v>755</v>
      </c>
      <c r="J787" s="5"/>
      <c r="K787" s="5" t="s">
        <v>907</v>
      </c>
      <c r="L787" s="5"/>
      <c r="M787" s="5" t="s">
        <v>512</v>
      </c>
      <c r="N787" s="5"/>
      <c r="O787" s="14"/>
      <c r="P787" s="5"/>
      <c r="Q787" s="5" t="s">
        <v>551</v>
      </c>
      <c r="R787" s="5"/>
      <c r="S787" s="7">
        <v>66.14</v>
      </c>
      <c r="T787" s="5"/>
      <c r="U787" s="7">
        <f t="shared" si="28"/>
        <v>1655.71</v>
      </c>
    </row>
    <row r="788" spans="1:21" x14ac:dyDescent="0.25">
      <c r="A788" s="5"/>
      <c r="B788" s="5"/>
      <c r="C788" s="5"/>
      <c r="D788" s="5"/>
      <c r="E788" s="5" t="s">
        <v>134</v>
      </c>
      <c r="F788" s="5"/>
      <c r="G788" s="6">
        <v>43370</v>
      </c>
      <c r="H788" s="5"/>
      <c r="I788" s="5" t="s">
        <v>755</v>
      </c>
      <c r="J788" s="5"/>
      <c r="K788" s="5" t="s">
        <v>908</v>
      </c>
      <c r="L788" s="5"/>
      <c r="M788" s="5" t="s">
        <v>512</v>
      </c>
      <c r="N788" s="5"/>
      <c r="O788" s="14"/>
      <c r="P788" s="5"/>
      <c r="Q788" s="5" t="s">
        <v>551</v>
      </c>
      <c r="R788" s="5"/>
      <c r="S788" s="7">
        <v>34.61</v>
      </c>
      <c r="T788" s="5"/>
      <c r="U788" s="7">
        <f t="shared" si="28"/>
        <v>1690.32</v>
      </c>
    </row>
    <row r="789" spans="1:21" x14ac:dyDescent="0.25">
      <c r="A789" s="5"/>
      <c r="B789" s="5"/>
      <c r="C789" s="5"/>
      <c r="D789" s="5"/>
      <c r="E789" s="5" t="s">
        <v>134</v>
      </c>
      <c r="F789" s="5"/>
      <c r="G789" s="6">
        <v>43374</v>
      </c>
      <c r="H789" s="5"/>
      <c r="I789" s="5" t="s">
        <v>756</v>
      </c>
      <c r="J789" s="5"/>
      <c r="K789" s="5" t="s">
        <v>371</v>
      </c>
      <c r="L789" s="5"/>
      <c r="M789" s="5" t="s">
        <v>527</v>
      </c>
      <c r="N789" s="5"/>
      <c r="O789" s="14"/>
      <c r="P789" s="5"/>
      <c r="Q789" s="5" t="s">
        <v>551</v>
      </c>
      <c r="R789" s="5"/>
      <c r="S789" s="7">
        <v>50</v>
      </c>
      <c r="T789" s="5"/>
      <c r="U789" s="7">
        <f t="shared" si="28"/>
        <v>1740.32</v>
      </c>
    </row>
    <row r="790" spans="1:21" ht="15.75" thickBot="1" x14ac:dyDescent="0.3">
      <c r="A790" s="5"/>
      <c r="B790" s="5"/>
      <c r="C790" s="5"/>
      <c r="D790" s="5"/>
      <c r="E790" s="5" t="s">
        <v>134</v>
      </c>
      <c r="F790" s="5"/>
      <c r="G790" s="6">
        <v>43409</v>
      </c>
      <c r="H790" s="5"/>
      <c r="I790" s="5" t="s">
        <v>757</v>
      </c>
      <c r="J790" s="5"/>
      <c r="K790" s="5" t="s">
        <v>384</v>
      </c>
      <c r="L790" s="5"/>
      <c r="M790" s="5" t="s">
        <v>527</v>
      </c>
      <c r="N790" s="5"/>
      <c r="O790" s="14"/>
      <c r="P790" s="5"/>
      <c r="Q790" s="5" t="s">
        <v>551</v>
      </c>
      <c r="R790" s="5"/>
      <c r="S790" s="8">
        <v>50</v>
      </c>
      <c r="T790" s="5"/>
      <c r="U790" s="8">
        <f t="shared" si="28"/>
        <v>1790.32</v>
      </c>
    </row>
    <row r="791" spans="1:21" x14ac:dyDescent="0.25">
      <c r="A791" s="5"/>
      <c r="B791" s="5" t="s">
        <v>595</v>
      </c>
      <c r="C791" s="5"/>
      <c r="D791" s="5"/>
      <c r="E791" s="5"/>
      <c r="F791" s="5"/>
      <c r="G791" s="6"/>
      <c r="H791" s="5"/>
      <c r="I791" s="5"/>
      <c r="J791" s="5"/>
      <c r="K791" s="5"/>
      <c r="L791" s="5"/>
      <c r="M791" s="5"/>
      <c r="N791" s="5"/>
      <c r="O791" s="15"/>
      <c r="P791" s="5"/>
      <c r="Q791" s="5"/>
      <c r="R791" s="5"/>
      <c r="S791" s="7">
        <f>ROUND(SUM(S768:S790),5)</f>
        <v>1790.32</v>
      </c>
      <c r="T791" s="5"/>
      <c r="U791" s="7">
        <f>U790</f>
        <v>1790.32</v>
      </c>
    </row>
    <row r="792" spans="1:21" x14ac:dyDescent="0.25">
      <c r="A792" s="2"/>
      <c r="B792" s="2" t="s">
        <v>596</v>
      </c>
      <c r="C792" s="2"/>
      <c r="D792" s="2"/>
      <c r="E792" s="2"/>
      <c r="F792" s="2"/>
      <c r="G792" s="3"/>
      <c r="H792" s="2"/>
      <c r="I792" s="2"/>
      <c r="J792" s="2"/>
      <c r="K792" s="2"/>
      <c r="L792" s="2"/>
      <c r="M792" s="2"/>
      <c r="N792" s="2"/>
      <c r="O792" s="13"/>
      <c r="P792" s="2"/>
      <c r="Q792" s="2"/>
      <c r="R792" s="2"/>
      <c r="S792" s="4"/>
      <c r="T792" s="2"/>
      <c r="U792" s="4"/>
    </row>
    <row r="793" spans="1:21" x14ac:dyDescent="0.25">
      <c r="A793" s="5"/>
      <c r="B793" s="5"/>
      <c r="C793" s="5"/>
      <c r="D793" s="5"/>
      <c r="E793" s="5" t="s">
        <v>133</v>
      </c>
      <c r="F793" s="5"/>
      <c r="G793" s="6">
        <v>43066</v>
      </c>
      <c r="H793" s="5"/>
      <c r="I793" s="5"/>
      <c r="J793" s="5"/>
      <c r="K793" s="5"/>
      <c r="L793" s="5"/>
      <c r="M793" s="5" t="s">
        <v>523</v>
      </c>
      <c r="N793" s="5"/>
      <c r="O793" s="14"/>
      <c r="P793" s="5"/>
      <c r="Q793" s="5" t="s">
        <v>550</v>
      </c>
      <c r="R793" s="5"/>
      <c r="S793" s="7">
        <v>394.9</v>
      </c>
      <c r="T793" s="5"/>
      <c r="U793" s="7">
        <f t="shared" ref="U793:U803" si="29">ROUND(U792+S793,5)</f>
        <v>394.9</v>
      </c>
    </row>
    <row r="794" spans="1:21" x14ac:dyDescent="0.25">
      <c r="A794" s="5"/>
      <c r="B794" s="5"/>
      <c r="C794" s="5"/>
      <c r="D794" s="5"/>
      <c r="E794" s="5" t="s">
        <v>133</v>
      </c>
      <c r="F794" s="5"/>
      <c r="G794" s="6">
        <v>43122</v>
      </c>
      <c r="H794" s="5"/>
      <c r="I794" s="5"/>
      <c r="J794" s="5"/>
      <c r="K794" s="5"/>
      <c r="L794" s="5"/>
      <c r="M794" s="5" t="s">
        <v>523</v>
      </c>
      <c r="N794" s="5"/>
      <c r="O794" s="14"/>
      <c r="P794" s="5"/>
      <c r="Q794" s="5" t="s">
        <v>550</v>
      </c>
      <c r="R794" s="5"/>
      <c r="S794" s="7">
        <v>541.64</v>
      </c>
      <c r="T794" s="5"/>
      <c r="U794" s="7">
        <f t="shared" si="29"/>
        <v>936.54</v>
      </c>
    </row>
    <row r="795" spans="1:21" x14ac:dyDescent="0.25">
      <c r="A795" s="5"/>
      <c r="B795" s="5"/>
      <c r="C795" s="5"/>
      <c r="D795" s="5"/>
      <c r="E795" s="5" t="s">
        <v>133</v>
      </c>
      <c r="F795" s="5"/>
      <c r="G795" s="6">
        <v>43158</v>
      </c>
      <c r="H795" s="5"/>
      <c r="I795" s="5" t="s">
        <v>758</v>
      </c>
      <c r="J795" s="5"/>
      <c r="K795" s="5"/>
      <c r="L795" s="5"/>
      <c r="M795" s="5" t="s">
        <v>523</v>
      </c>
      <c r="N795" s="5"/>
      <c r="O795" s="14"/>
      <c r="P795" s="5"/>
      <c r="Q795" s="5" t="s">
        <v>550</v>
      </c>
      <c r="R795" s="5"/>
      <c r="S795" s="7">
        <v>447.49</v>
      </c>
      <c r="T795" s="5"/>
      <c r="U795" s="7">
        <f t="shared" si="29"/>
        <v>1384.03</v>
      </c>
    </row>
    <row r="796" spans="1:21" x14ac:dyDescent="0.25">
      <c r="A796" s="5"/>
      <c r="B796" s="5"/>
      <c r="C796" s="5"/>
      <c r="D796" s="5"/>
      <c r="E796" s="5" t="s">
        <v>134</v>
      </c>
      <c r="F796" s="5"/>
      <c r="G796" s="6">
        <v>43185</v>
      </c>
      <c r="H796" s="5"/>
      <c r="I796" s="5" t="s">
        <v>218</v>
      </c>
      <c r="J796" s="5"/>
      <c r="K796" s="5"/>
      <c r="L796" s="5"/>
      <c r="M796" s="5" t="s">
        <v>523</v>
      </c>
      <c r="N796" s="5"/>
      <c r="O796" s="14"/>
      <c r="P796" s="5"/>
      <c r="Q796" s="5" t="s">
        <v>551</v>
      </c>
      <c r="R796" s="5"/>
      <c r="S796" s="7">
        <v>46.11</v>
      </c>
      <c r="T796" s="5"/>
      <c r="U796" s="7">
        <f t="shared" si="29"/>
        <v>1430.14</v>
      </c>
    </row>
    <row r="797" spans="1:21" x14ac:dyDescent="0.25">
      <c r="A797" s="5"/>
      <c r="B797" s="5"/>
      <c r="C797" s="5"/>
      <c r="D797" s="5"/>
      <c r="E797" s="5" t="s">
        <v>134</v>
      </c>
      <c r="F797" s="5"/>
      <c r="G797" s="6">
        <v>43213</v>
      </c>
      <c r="H797" s="5"/>
      <c r="I797" s="5" t="s">
        <v>759</v>
      </c>
      <c r="J797" s="5"/>
      <c r="K797" s="5" t="s">
        <v>909</v>
      </c>
      <c r="L797" s="5"/>
      <c r="M797" s="5" t="s">
        <v>523</v>
      </c>
      <c r="N797" s="5"/>
      <c r="O797" s="14"/>
      <c r="P797" s="5"/>
      <c r="Q797" s="5" t="s">
        <v>551</v>
      </c>
      <c r="R797" s="5"/>
      <c r="S797" s="7">
        <v>171.99</v>
      </c>
      <c r="T797" s="5"/>
      <c r="U797" s="7">
        <f t="shared" si="29"/>
        <v>1602.13</v>
      </c>
    </row>
    <row r="798" spans="1:21" x14ac:dyDescent="0.25">
      <c r="A798" s="5"/>
      <c r="B798" s="5"/>
      <c r="C798" s="5"/>
      <c r="D798" s="5"/>
      <c r="E798" s="5" t="s">
        <v>134</v>
      </c>
      <c r="F798" s="5"/>
      <c r="G798" s="6">
        <v>43242</v>
      </c>
      <c r="H798" s="5"/>
      <c r="I798" s="5" t="s">
        <v>760</v>
      </c>
      <c r="J798" s="5"/>
      <c r="K798" s="5"/>
      <c r="L798" s="5"/>
      <c r="M798" s="5" t="s">
        <v>523</v>
      </c>
      <c r="N798" s="5"/>
      <c r="O798" s="14"/>
      <c r="P798" s="5"/>
      <c r="Q798" s="5" t="s">
        <v>551</v>
      </c>
      <c r="R798" s="5"/>
      <c r="S798" s="7">
        <v>89.06</v>
      </c>
      <c r="T798" s="5"/>
      <c r="U798" s="7">
        <f t="shared" si="29"/>
        <v>1691.19</v>
      </c>
    </row>
    <row r="799" spans="1:21" x14ac:dyDescent="0.25">
      <c r="A799" s="5"/>
      <c r="B799" s="5"/>
      <c r="C799" s="5"/>
      <c r="D799" s="5"/>
      <c r="E799" s="5" t="s">
        <v>134</v>
      </c>
      <c r="F799" s="5"/>
      <c r="G799" s="6">
        <v>43276</v>
      </c>
      <c r="H799" s="5"/>
      <c r="I799" s="5" t="s">
        <v>761</v>
      </c>
      <c r="J799" s="5"/>
      <c r="K799" s="5" t="s">
        <v>910</v>
      </c>
      <c r="L799" s="5"/>
      <c r="M799" s="5" t="s">
        <v>523</v>
      </c>
      <c r="N799" s="5"/>
      <c r="O799" s="14"/>
      <c r="P799" s="5"/>
      <c r="Q799" s="5" t="s">
        <v>551</v>
      </c>
      <c r="R799" s="5"/>
      <c r="S799" s="7">
        <v>62.46</v>
      </c>
      <c r="T799" s="5"/>
      <c r="U799" s="7">
        <f t="shared" si="29"/>
        <v>1753.65</v>
      </c>
    </row>
    <row r="800" spans="1:21" x14ac:dyDescent="0.25">
      <c r="A800" s="5"/>
      <c r="B800" s="5"/>
      <c r="C800" s="5"/>
      <c r="D800" s="5"/>
      <c r="E800" s="5" t="s">
        <v>134</v>
      </c>
      <c r="F800" s="5"/>
      <c r="G800" s="6">
        <v>43304</v>
      </c>
      <c r="H800" s="5"/>
      <c r="I800" s="5" t="s">
        <v>762</v>
      </c>
      <c r="J800" s="5"/>
      <c r="K800" s="5" t="s">
        <v>911</v>
      </c>
      <c r="L800" s="5"/>
      <c r="M800" s="5" t="s">
        <v>523</v>
      </c>
      <c r="N800" s="5"/>
      <c r="O800" s="14"/>
      <c r="P800" s="5"/>
      <c r="Q800" s="5" t="s">
        <v>551</v>
      </c>
      <c r="R800" s="5"/>
      <c r="S800" s="7">
        <v>94.7</v>
      </c>
      <c r="T800" s="5"/>
      <c r="U800" s="7">
        <f t="shared" si="29"/>
        <v>1848.35</v>
      </c>
    </row>
    <row r="801" spans="1:21" x14ac:dyDescent="0.25">
      <c r="A801" s="5"/>
      <c r="B801" s="5"/>
      <c r="C801" s="5"/>
      <c r="D801" s="5"/>
      <c r="E801" s="5" t="s">
        <v>134</v>
      </c>
      <c r="F801" s="5"/>
      <c r="G801" s="6">
        <v>43333</v>
      </c>
      <c r="H801" s="5"/>
      <c r="I801" s="5" t="s">
        <v>763</v>
      </c>
      <c r="J801" s="5"/>
      <c r="K801" s="5" t="s">
        <v>370</v>
      </c>
      <c r="L801" s="5"/>
      <c r="M801" s="5" t="s">
        <v>523</v>
      </c>
      <c r="N801" s="5"/>
      <c r="O801" s="14"/>
      <c r="P801" s="5"/>
      <c r="Q801" s="5" t="s">
        <v>551</v>
      </c>
      <c r="R801" s="5"/>
      <c r="S801" s="7">
        <v>208.03</v>
      </c>
      <c r="T801" s="5"/>
      <c r="U801" s="7">
        <f t="shared" si="29"/>
        <v>2056.38</v>
      </c>
    </row>
    <row r="802" spans="1:21" x14ac:dyDescent="0.25">
      <c r="A802" s="5"/>
      <c r="B802" s="5"/>
      <c r="C802" s="5"/>
      <c r="D802" s="5"/>
      <c r="E802" s="5" t="s">
        <v>134</v>
      </c>
      <c r="F802" s="5"/>
      <c r="G802" s="6">
        <v>43367</v>
      </c>
      <c r="H802" s="5"/>
      <c r="I802" s="5" t="s">
        <v>764</v>
      </c>
      <c r="J802" s="5"/>
      <c r="K802" s="5" t="s">
        <v>371</v>
      </c>
      <c r="L802" s="5"/>
      <c r="M802" s="5" t="s">
        <v>523</v>
      </c>
      <c r="N802" s="5"/>
      <c r="O802" s="14"/>
      <c r="P802" s="5"/>
      <c r="Q802" s="5" t="s">
        <v>551</v>
      </c>
      <c r="R802" s="5"/>
      <c r="S802" s="7">
        <v>16.760000000000002</v>
      </c>
      <c r="T802" s="5"/>
      <c r="U802" s="7">
        <f t="shared" si="29"/>
        <v>2073.14</v>
      </c>
    </row>
    <row r="803" spans="1:21" ht="15.75" thickBot="1" x14ac:dyDescent="0.3">
      <c r="A803" s="5"/>
      <c r="B803" s="5"/>
      <c r="C803" s="5"/>
      <c r="D803" s="5"/>
      <c r="E803" s="5" t="s">
        <v>134</v>
      </c>
      <c r="F803" s="5"/>
      <c r="G803" s="6">
        <v>43396</v>
      </c>
      <c r="H803" s="5"/>
      <c r="I803" s="5" t="s">
        <v>765</v>
      </c>
      <c r="J803" s="5"/>
      <c r="K803" s="5" t="s">
        <v>467</v>
      </c>
      <c r="L803" s="5"/>
      <c r="M803" s="5" t="s">
        <v>523</v>
      </c>
      <c r="N803" s="5"/>
      <c r="O803" s="14"/>
      <c r="P803" s="5"/>
      <c r="Q803" s="5" t="s">
        <v>551</v>
      </c>
      <c r="R803" s="5"/>
      <c r="S803" s="8">
        <v>205.35</v>
      </c>
      <c r="T803" s="5"/>
      <c r="U803" s="8">
        <f t="shared" si="29"/>
        <v>2278.4899999999998</v>
      </c>
    </row>
    <row r="804" spans="1:21" x14ac:dyDescent="0.25">
      <c r="A804" s="5"/>
      <c r="B804" s="5" t="s">
        <v>597</v>
      </c>
      <c r="C804" s="5"/>
      <c r="D804" s="5"/>
      <c r="E804" s="5"/>
      <c r="F804" s="5"/>
      <c r="G804" s="6"/>
      <c r="H804" s="5"/>
      <c r="I804" s="5"/>
      <c r="J804" s="5"/>
      <c r="K804" s="5"/>
      <c r="L804" s="5"/>
      <c r="M804" s="5"/>
      <c r="N804" s="5"/>
      <c r="O804" s="15"/>
      <c r="P804" s="5"/>
      <c r="Q804" s="5"/>
      <c r="R804" s="5"/>
      <c r="S804" s="7">
        <f>ROUND(SUM(S792:S803),5)</f>
        <v>2278.4899999999998</v>
      </c>
      <c r="T804" s="5"/>
      <c r="U804" s="7">
        <f>U803</f>
        <v>2278.4899999999998</v>
      </c>
    </row>
    <row r="805" spans="1:21" x14ac:dyDescent="0.25">
      <c r="A805" s="2"/>
      <c r="B805" s="2" t="s">
        <v>598</v>
      </c>
      <c r="C805" s="2"/>
      <c r="D805" s="2"/>
      <c r="E805" s="2"/>
      <c r="F805" s="2"/>
      <c r="G805" s="3"/>
      <c r="H805" s="2"/>
      <c r="I805" s="2"/>
      <c r="J805" s="2"/>
      <c r="K805" s="2"/>
      <c r="L805" s="2"/>
      <c r="M805" s="2"/>
      <c r="N805" s="2"/>
      <c r="O805" s="13"/>
      <c r="P805" s="2"/>
      <c r="Q805" s="2"/>
      <c r="R805" s="2"/>
      <c r="S805" s="4"/>
      <c r="T805" s="2"/>
      <c r="U805" s="4"/>
    </row>
    <row r="806" spans="1:21" x14ac:dyDescent="0.25">
      <c r="A806" s="5"/>
      <c r="B806" s="5"/>
      <c r="C806" s="5"/>
      <c r="D806" s="5"/>
      <c r="E806" s="5" t="s">
        <v>133</v>
      </c>
      <c r="F806" s="5"/>
      <c r="G806" s="6">
        <v>43045</v>
      </c>
      <c r="H806" s="5"/>
      <c r="I806" s="5"/>
      <c r="J806" s="5"/>
      <c r="K806" s="5"/>
      <c r="L806" s="5"/>
      <c r="M806" s="5" t="s">
        <v>934</v>
      </c>
      <c r="N806" s="5"/>
      <c r="O806" s="14"/>
      <c r="P806" s="5"/>
      <c r="Q806" s="5" t="s">
        <v>550</v>
      </c>
      <c r="R806" s="5"/>
      <c r="S806" s="7">
        <v>396.48</v>
      </c>
      <c r="T806" s="5"/>
      <c r="U806" s="7">
        <f t="shared" ref="U806:U820" si="30">ROUND(U805+S806,5)</f>
        <v>396.48</v>
      </c>
    </row>
    <row r="807" spans="1:21" x14ac:dyDescent="0.25">
      <c r="A807" s="5"/>
      <c r="B807" s="5"/>
      <c r="C807" s="5"/>
      <c r="D807" s="5"/>
      <c r="E807" s="5" t="s">
        <v>133</v>
      </c>
      <c r="F807" s="5"/>
      <c r="G807" s="6">
        <v>43082</v>
      </c>
      <c r="H807" s="5"/>
      <c r="I807" s="5"/>
      <c r="J807" s="5"/>
      <c r="K807" s="5"/>
      <c r="L807" s="5"/>
      <c r="M807" s="5" t="s">
        <v>934</v>
      </c>
      <c r="N807" s="5"/>
      <c r="O807" s="14"/>
      <c r="P807" s="5"/>
      <c r="Q807" s="5" t="s">
        <v>550</v>
      </c>
      <c r="R807" s="5"/>
      <c r="S807" s="7">
        <v>391.97</v>
      </c>
      <c r="T807" s="5"/>
      <c r="U807" s="7">
        <f t="shared" si="30"/>
        <v>788.45</v>
      </c>
    </row>
    <row r="808" spans="1:21" x14ac:dyDescent="0.25">
      <c r="A808" s="5"/>
      <c r="B808" s="5"/>
      <c r="C808" s="5"/>
      <c r="D808" s="5"/>
      <c r="E808" s="5" t="s">
        <v>133</v>
      </c>
      <c r="F808" s="5"/>
      <c r="G808" s="6">
        <v>43104</v>
      </c>
      <c r="H808" s="5"/>
      <c r="I808" s="5"/>
      <c r="J808" s="5"/>
      <c r="K808" s="5"/>
      <c r="L808" s="5"/>
      <c r="M808" s="5" t="s">
        <v>934</v>
      </c>
      <c r="N808" s="5"/>
      <c r="O808" s="14"/>
      <c r="P808" s="5"/>
      <c r="Q808" s="5" t="s">
        <v>550</v>
      </c>
      <c r="R808" s="5"/>
      <c r="S808" s="7">
        <v>399.91</v>
      </c>
      <c r="T808" s="5"/>
      <c r="U808" s="7">
        <f t="shared" si="30"/>
        <v>1188.3599999999999</v>
      </c>
    </row>
    <row r="809" spans="1:21" x14ac:dyDescent="0.25">
      <c r="A809" s="5"/>
      <c r="B809" s="5"/>
      <c r="C809" s="5"/>
      <c r="D809" s="5"/>
      <c r="E809" s="5" t="s">
        <v>133</v>
      </c>
      <c r="F809" s="5"/>
      <c r="G809" s="6">
        <v>43136</v>
      </c>
      <c r="H809" s="5"/>
      <c r="I809" s="5"/>
      <c r="J809" s="5"/>
      <c r="K809" s="5"/>
      <c r="L809" s="5"/>
      <c r="M809" s="5" t="s">
        <v>934</v>
      </c>
      <c r="N809" s="5"/>
      <c r="O809" s="14"/>
      <c r="P809" s="5"/>
      <c r="Q809" s="5" t="s">
        <v>550</v>
      </c>
      <c r="R809" s="5"/>
      <c r="S809" s="7">
        <v>392.2</v>
      </c>
      <c r="T809" s="5"/>
      <c r="U809" s="7">
        <f t="shared" si="30"/>
        <v>1580.56</v>
      </c>
    </row>
    <row r="810" spans="1:21" x14ac:dyDescent="0.25">
      <c r="A810" s="5"/>
      <c r="B810" s="5"/>
      <c r="C810" s="5"/>
      <c r="D810" s="5"/>
      <c r="E810" s="5" t="s">
        <v>134</v>
      </c>
      <c r="F810" s="5"/>
      <c r="G810" s="6">
        <v>43164</v>
      </c>
      <c r="H810" s="5"/>
      <c r="I810" s="5" t="s">
        <v>766</v>
      </c>
      <c r="J810" s="5"/>
      <c r="K810" s="5"/>
      <c r="L810" s="5"/>
      <c r="M810" s="5" t="s">
        <v>934</v>
      </c>
      <c r="N810" s="5"/>
      <c r="O810" s="14"/>
      <c r="P810" s="5"/>
      <c r="Q810" s="5" t="s">
        <v>551</v>
      </c>
      <c r="R810" s="5"/>
      <c r="S810" s="7">
        <v>400.14</v>
      </c>
      <c r="T810" s="5"/>
      <c r="U810" s="7">
        <f t="shared" si="30"/>
        <v>1980.7</v>
      </c>
    </row>
    <row r="811" spans="1:21" x14ac:dyDescent="0.25">
      <c r="A811" s="5"/>
      <c r="B811" s="5"/>
      <c r="C811" s="5"/>
      <c r="D811" s="5"/>
      <c r="E811" s="5" t="s">
        <v>134</v>
      </c>
      <c r="F811" s="5"/>
      <c r="G811" s="6">
        <v>43199</v>
      </c>
      <c r="H811" s="5"/>
      <c r="I811" s="5" t="s">
        <v>767</v>
      </c>
      <c r="J811" s="5"/>
      <c r="K811" s="5" t="s">
        <v>912</v>
      </c>
      <c r="L811" s="5"/>
      <c r="M811" s="5" t="s">
        <v>934</v>
      </c>
      <c r="N811" s="5"/>
      <c r="O811" s="14"/>
      <c r="P811" s="5"/>
      <c r="Q811" s="5" t="s">
        <v>551</v>
      </c>
      <c r="R811" s="5"/>
      <c r="S811" s="7">
        <v>399.71</v>
      </c>
      <c r="T811" s="5"/>
      <c r="U811" s="7">
        <f t="shared" si="30"/>
        <v>2380.41</v>
      </c>
    </row>
    <row r="812" spans="1:21" x14ac:dyDescent="0.25">
      <c r="A812" s="5"/>
      <c r="B812" s="5"/>
      <c r="C812" s="5"/>
      <c r="D812" s="5"/>
      <c r="E812" s="5" t="s">
        <v>134</v>
      </c>
      <c r="F812" s="5"/>
      <c r="G812" s="6">
        <v>43229</v>
      </c>
      <c r="H812" s="5"/>
      <c r="I812" s="5" t="s">
        <v>768</v>
      </c>
      <c r="J812" s="5"/>
      <c r="K812" s="5" t="s">
        <v>913</v>
      </c>
      <c r="L812" s="5"/>
      <c r="M812" s="5" t="s">
        <v>934</v>
      </c>
      <c r="N812" s="5"/>
      <c r="O812" s="14"/>
      <c r="P812" s="5"/>
      <c r="Q812" s="5" t="s">
        <v>551</v>
      </c>
      <c r="R812" s="5"/>
      <c r="S812" s="7">
        <v>405.06</v>
      </c>
      <c r="T812" s="5"/>
      <c r="U812" s="7">
        <f t="shared" si="30"/>
        <v>2785.47</v>
      </c>
    </row>
    <row r="813" spans="1:21" x14ac:dyDescent="0.25">
      <c r="A813" s="5"/>
      <c r="B813" s="5"/>
      <c r="C813" s="5"/>
      <c r="D813" s="5"/>
      <c r="E813" s="5" t="s">
        <v>134</v>
      </c>
      <c r="F813" s="5"/>
      <c r="G813" s="6">
        <v>43257</v>
      </c>
      <c r="H813" s="5"/>
      <c r="I813" s="5" t="s">
        <v>769</v>
      </c>
      <c r="J813" s="5"/>
      <c r="K813" s="5"/>
      <c r="L813" s="5"/>
      <c r="M813" s="5" t="s">
        <v>934</v>
      </c>
      <c r="N813" s="5"/>
      <c r="O813" s="14"/>
      <c r="P813" s="5"/>
      <c r="Q813" s="5" t="s">
        <v>551</v>
      </c>
      <c r="R813" s="5"/>
      <c r="S813" s="7">
        <v>398.85</v>
      </c>
      <c r="T813" s="5"/>
      <c r="U813" s="7">
        <f t="shared" si="30"/>
        <v>3184.32</v>
      </c>
    </row>
    <row r="814" spans="1:21" x14ac:dyDescent="0.25">
      <c r="A814" s="5"/>
      <c r="B814" s="5"/>
      <c r="C814" s="5"/>
      <c r="D814" s="5"/>
      <c r="E814" s="5" t="s">
        <v>134</v>
      </c>
      <c r="F814" s="5"/>
      <c r="G814" s="6">
        <v>43292</v>
      </c>
      <c r="H814" s="5"/>
      <c r="I814" s="5" t="s">
        <v>770</v>
      </c>
      <c r="J814" s="5"/>
      <c r="K814" s="5" t="s">
        <v>914</v>
      </c>
      <c r="L814" s="5"/>
      <c r="M814" s="5" t="s">
        <v>934</v>
      </c>
      <c r="N814" s="5"/>
      <c r="O814" s="14"/>
      <c r="P814" s="5"/>
      <c r="Q814" s="5" t="s">
        <v>551</v>
      </c>
      <c r="R814" s="5"/>
      <c r="S814" s="7">
        <v>401.07</v>
      </c>
      <c r="T814" s="5"/>
      <c r="U814" s="7">
        <f t="shared" si="30"/>
        <v>3585.39</v>
      </c>
    </row>
    <row r="815" spans="1:21" x14ac:dyDescent="0.25">
      <c r="A815" s="5"/>
      <c r="B815" s="5"/>
      <c r="C815" s="5"/>
      <c r="D815" s="5"/>
      <c r="E815" s="5" t="s">
        <v>134</v>
      </c>
      <c r="F815" s="5"/>
      <c r="G815" s="6">
        <v>43318</v>
      </c>
      <c r="H815" s="5"/>
      <c r="I815" s="5" t="s">
        <v>771</v>
      </c>
      <c r="J815" s="5"/>
      <c r="K815" s="5" t="s">
        <v>915</v>
      </c>
      <c r="L815" s="5"/>
      <c r="M815" s="5" t="s">
        <v>934</v>
      </c>
      <c r="N815" s="5"/>
      <c r="O815" s="14"/>
      <c r="P815" s="5"/>
      <c r="Q815" s="5" t="s">
        <v>551</v>
      </c>
      <c r="R815" s="5"/>
      <c r="S815" s="7">
        <v>406.56</v>
      </c>
      <c r="T815" s="5"/>
      <c r="U815" s="7">
        <f t="shared" si="30"/>
        <v>3991.95</v>
      </c>
    </row>
    <row r="816" spans="1:21" x14ac:dyDescent="0.25">
      <c r="A816" s="5"/>
      <c r="B816" s="5"/>
      <c r="C816" s="5"/>
      <c r="D816" s="5"/>
      <c r="E816" s="5" t="s">
        <v>134</v>
      </c>
      <c r="F816" s="5"/>
      <c r="G816" s="6">
        <v>43347</v>
      </c>
      <c r="H816" s="5"/>
      <c r="I816" s="5" t="s">
        <v>772</v>
      </c>
      <c r="J816" s="5"/>
      <c r="K816" s="5" t="s">
        <v>916</v>
      </c>
      <c r="L816" s="5"/>
      <c r="M816" s="5" t="s">
        <v>934</v>
      </c>
      <c r="N816" s="5"/>
      <c r="O816" s="14"/>
      <c r="P816" s="5"/>
      <c r="Q816" s="5" t="s">
        <v>551</v>
      </c>
      <c r="R816" s="5"/>
      <c r="S816" s="7">
        <v>393.05</v>
      </c>
      <c r="T816" s="5"/>
      <c r="U816" s="7">
        <f t="shared" si="30"/>
        <v>4385</v>
      </c>
    </row>
    <row r="817" spans="1:21" x14ac:dyDescent="0.25">
      <c r="A817" s="5"/>
      <c r="B817" s="5"/>
      <c r="C817" s="5"/>
      <c r="D817" s="5"/>
      <c r="E817" s="5" t="s">
        <v>134</v>
      </c>
      <c r="F817" s="5"/>
      <c r="G817" s="6">
        <v>43382</v>
      </c>
      <c r="H817" s="5"/>
      <c r="I817" s="5" t="s">
        <v>773</v>
      </c>
      <c r="J817" s="5"/>
      <c r="K817" s="5" t="s">
        <v>917</v>
      </c>
      <c r="L817" s="5"/>
      <c r="M817" s="5" t="s">
        <v>934</v>
      </c>
      <c r="N817" s="5"/>
      <c r="O817" s="14"/>
      <c r="P817" s="5"/>
      <c r="Q817" s="5" t="s">
        <v>551</v>
      </c>
      <c r="R817" s="5"/>
      <c r="S817" s="7">
        <v>399.75</v>
      </c>
      <c r="T817" s="5"/>
      <c r="U817" s="7">
        <f t="shared" si="30"/>
        <v>4784.75</v>
      </c>
    </row>
    <row r="818" spans="1:21" x14ac:dyDescent="0.25">
      <c r="A818" s="5"/>
      <c r="B818" s="5"/>
      <c r="C818" s="5"/>
      <c r="D818" s="5"/>
      <c r="E818" s="5" t="s">
        <v>134</v>
      </c>
      <c r="F818" s="5"/>
      <c r="G818" s="6">
        <v>43389</v>
      </c>
      <c r="H818" s="5"/>
      <c r="I818" s="5" t="s">
        <v>774</v>
      </c>
      <c r="J818" s="5"/>
      <c r="K818" s="5"/>
      <c r="L818" s="5"/>
      <c r="M818" s="5" t="s">
        <v>934</v>
      </c>
      <c r="N818" s="5"/>
      <c r="O818" s="14"/>
      <c r="P818" s="5"/>
      <c r="Q818" s="5" t="s">
        <v>551</v>
      </c>
      <c r="R818" s="5"/>
      <c r="S818" s="7">
        <v>91.03</v>
      </c>
      <c r="T818" s="5"/>
      <c r="U818" s="7">
        <f t="shared" si="30"/>
        <v>4875.78</v>
      </c>
    </row>
    <row r="819" spans="1:21" x14ac:dyDescent="0.25">
      <c r="A819" s="5"/>
      <c r="B819" s="5"/>
      <c r="C819" s="5"/>
      <c r="D819" s="5"/>
      <c r="E819" s="5" t="s">
        <v>134</v>
      </c>
      <c r="F819" s="5"/>
      <c r="G819" s="6">
        <v>43409</v>
      </c>
      <c r="H819" s="5"/>
      <c r="I819" s="5" t="s">
        <v>775</v>
      </c>
      <c r="J819" s="5"/>
      <c r="K819" s="5" t="s">
        <v>918</v>
      </c>
      <c r="L819" s="5"/>
      <c r="M819" s="5" t="s">
        <v>934</v>
      </c>
      <c r="N819" s="5"/>
      <c r="O819" s="14"/>
      <c r="P819" s="5"/>
      <c r="Q819" s="5" t="s">
        <v>551</v>
      </c>
      <c r="R819" s="5"/>
      <c r="S819" s="7">
        <v>401.63</v>
      </c>
      <c r="T819" s="5"/>
      <c r="U819" s="7">
        <f t="shared" si="30"/>
        <v>5277.41</v>
      </c>
    </row>
    <row r="820" spans="1:21" ht="15.75" thickBot="1" x14ac:dyDescent="0.3">
      <c r="A820" s="5"/>
      <c r="B820" s="5"/>
      <c r="C820" s="5"/>
      <c r="D820" s="5"/>
      <c r="E820" s="5" t="s">
        <v>134</v>
      </c>
      <c r="F820" s="5"/>
      <c r="G820" s="6">
        <v>43423</v>
      </c>
      <c r="H820" s="5"/>
      <c r="I820" s="5" t="s">
        <v>776</v>
      </c>
      <c r="J820" s="5"/>
      <c r="K820" s="5" t="s">
        <v>384</v>
      </c>
      <c r="L820" s="5"/>
      <c r="M820" s="5" t="s">
        <v>934</v>
      </c>
      <c r="N820" s="5"/>
      <c r="O820" s="14"/>
      <c r="P820" s="5"/>
      <c r="Q820" s="5" t="s">
        <v>551</v>
      </c>
      <c r="R820" s="5"/>
      <c r="S820" s="8">
        <v>67.099999999999994</v>
      </c>
      <c r="T820" s="5"/>
      <c r="U820" s="8">
        <f t="shared" si="30"/>
        <v>5344.51</v>
      </c>
    </row>
    <row r="821" spans="1:21" x14ac:dyDescent="0.25">
      <c r="A821" s="5"/>
      <c r="B821" s="5" t="s">
        <v>599</v>
      </c>
      <c r="C821" s="5"/>
      <c r="D821" s="5"/>
      <c r="E821" s="5"/>
      <c r="F821" s="5"/>
      <c r="G821" s="6"/>
      <c r="H821" s="5"/>
      <c r="I821" s="5"/>
      <c r="J821" s="5"/>
      <c r="K821" s="5"/>
      <c r="L821" s="5"/>
      <c r="M821" s="5"/>
      <c r="N821" s="5"/>
      <c r="O821" s="15"/>
      <c r="P821" s="5"/>
      <c r="Q821" s="5"/>
      <c r="R821" s="5"/>
      <c r="S821" s="7">
        <f>ROUND(SUM(S805:S820),5)</f>
        <v>5344.51</v>
      </c>
      <c r="T821" s="5"/>
      <c r="U821" s="7">
        <f>U820</f>
        <v>5344.51</v>
      </c>
    </row>
    <row r="822" spans="1:21" x14ac:dyDescent="0.25">
      <c r="A822" s="2"/>
      <c r="B822" s="2" t="s">
        <v>600</v>
      </c>
      <c r="C822" s="2"/>
      <c r="D822" s="2"/>
      <c r="E822" s="2"/>
      <c r="F822" s="2"/>
      <c r="G822" s="3"/>
      <c r="H822" s="2"/>
      <c r="I822" s="2"/>
      <c r="J822" s="2"/>
      <c r="K822" s="2"/>
      <c r="L822" s="2"/>
      <c r="M822" s="2"/>
      <c r="N822" s="2"/>
      <c r="O822" s="13"/>
      <c r="P822" s="2"/>
      <c r="Q822" s="2"/>
      <c r="R822" s="2"/>
      <c r="S822" s="4"/>
      <c r="T822" s="2"/>
      <c r="U822" s="4"/>
    </row>
    <row r="823" spans="1:21" x14ac:dyDescent="0.25">
      <c r="A823" s="5"/>
      <c r="B823" s="5"/>
      <c r="C823" s="5"/>
      <c r="D823" s="5"/>
      <c r="E823" s="5" t="s">
        <v>134</v>
      </c>
      <c r="F823" s="5"/>
      <c r="G823" s="6">
        <v>43229</v>
      </c>
      <c r="H823" s="5"/>
      <c r="I823" s="5" t="s">
        <v>777</v>
      </c>
      <c r="J823" s="5"/>
      <c r="K823" s="5" t="s">
        <v>919</v>
      </c>
      <c r="L823" s="5"/>
      <c r="M823" s="5" t="s">
        <v>531</v>
      </c>
      <c r="N823" s="5"/>
      <c r="O823" s="14"/>
      <c r="P823" s="5"/>
      <c r="Q823" s="5" t="s">
        <v>551</v>
      </c>
      <c r="R823" s="5"/>
      <c r="S823" s="7">
        <v>252.04</v>
      </c>
      <c r="T823" s="5"/>
      <c r="U823" s="7">
        <f>ROUND(U822+S823,5)</f>
        <v>252.04</v>
      </c>
    </row>
    <row r="824" spans="1:21" ht="15.75" thickBot="1" x14ac:dyDescent="0.3">
      <c r="A824" s="5"/>
      <c r="B824" s="5"/>
      <c r="C824" s="5"/>
      <c r="D824" s="5"/>
      <c r="E824" s="5" t="s">
        <v>135</v>
      </c>
      <c r="F824" s="5"/>
      <c r="G824" s="6">
        <v>43279</v>
      </c>
      <c r="H824" s="5"/>
      <c r="I824" s="5" t="s">
        <v>778</v>
      </c>
      <c r="J824" s="5"/>
      <c r="K824" s="5" t="s">
        <v>135</v>
      </c>
      <c r="L824" s="5"/>
      <c r="M824" s="5" t="s">
        <v>508</v>
      </c>
      <c r="N824" s="5"/>
      <c r="O824" s="14"/>
      <c r="P824" s="5"/>
      <c r="Q824" s="5" t="s">
        <v>551</v>
      </c>
      <c r="R824" s="5"/>
      <c r="S824" s="8">
        <v>-126.68</v>
      </c>
      <c r="T824" s="5"/>
      <c r="U824" s="8">
        <f>ROUND(U823+S824,5)</f>
        <v>125.36</v>
      </c>
    </row>
    <row r="825" spans="1:21" x14ac:dyDescent="0.25">
      <c r="A825" s="5"/>
      <c r="B825" s="5" t="s">
        <v>601</v>
      </c>
      <c r="C825" s="5"/>
      <c r="D825" s="5"/>
      <c r="E825" s="5"/>
      <c r="F825" s="5"/>
      <c r="G825" s="6"/>
      <c r="H825" s="5"/>
      <c r="I825" s="5"/>
      <c r="J825" s="5"/>
      <c r="K825" s="5"/>
      <c r="L825" s="5"/>
      <c r="M825" s="5"/>
      <c r="N825" s="5"/>
      <c r="O825" s="15"/>
      <c r="P825" s="5"/>
      <c r="Q825" s="5"/>
      <c r="R825" s="5"/>
      <c r="S825" s="7">
        <f>ROUND(SUM(S822:S824),5)</f>
        <v>125.36</v>
      </c>
      <c r="T825" s="5"/>
      <c r="U825" s="7">
        <f>U824</f>
        <v>125.36</v>
      </c>
    </row>
    <row r="826" spans="1:21" x14ac:dyDescent="0.25">
      <c r="A826" s="2"/>
      <c r="B826" s="2" t="s">
        <v>602</v>
      </c>
      <c r="C826" s="2"/>
      <c r="D826" s="2"/>
      <c r="E826" s="2"/>
      <c r="F826" s="2"/>
      <c r="G826" s="3"/>
      <c r="H826" s="2"/>
      <c r="I826" s="2"/>
      <c r="J826" s="2"/>
      <c r="K826" s="2"/>
      <c r="L826" s="2"/>
      <c r="M826" s="2"/>
      <c r="N826" s="2"/>
      <c r="O826" s="13"/>
      <c r="P826" s="2"/>
      <c r="Q826" s="2"/>
      <c r="R826" s="2"/>
      <c r="S826" s="4"/>
      <c r="T826" s="2"/>
      <c r="U826" s="4"/>
    </row>
    <row r="827" spans="1:21" x14ac:dyDescent="0.25">
      <c r="A827" s="5"/>
      <c r="B827" s="5"/>
      <c r="C827" s="5"/>
      <c r="D827" s="5"/>
      <c r="E827" s="5" t="s">
        <v>133</v>
      </c>
      <c r="F827" s="5"/>
      <c r="G827" s="6">
        <v>43045</v>
      </c>
      <c r="H827" s="5"/>
      <c r="I827" s="5"/>
      <c r="J827" s="5"/>
      <c r="K827" s="5" t="s">
        <v>920</v>
      </c>
      <c r="L827" s="5"/>
      <c r="M827" s="5" t="s">
        <v>523</v>
      </c>
      <c r="N827" s="5"/>
      <c r="O827" s="14"/>
      <c r="P827" s="5"/>
      <c r="Q827" s="5" t="s">
        <v>550</v>
      </c>
      <c r="R827" s="5"/>
      <c r="S827" s="7">
        <v>45.1</v>
      </c>
      <c r="T827" s="5"/>
      <c r="U827" s="7">
        <f>ROUND(U826+S827,5)</f>
        <v>45.1</v>
      </c>
    </row>
    <row r="828" spans="1:21" x14ac:dyDescent="0.25">
      <c r="A828" s="5"/>
      <c r="B828" s="5"/>
      <c r="C828" s="5"/>
      <c r="D828" s="5"/>
      <c r="E828" s="5" t="s">
        <v>134</v>
      </c>
      <c r="F828" s="5"/>
      <c r="G828" s="6">
        <v>43229</v>
      </c>
      <c r="H828" s="5"/>
      <c r="I828" s="5" t="s">
        <v>779</v>
      </c>
      <c r="J828" s="5"/>
      <c r="K828" s="5" t="s">
        <v>921</v>
      </c>
      <c r="L828" s="5"/>
      <c r="M828" s="5" t="s">
        <v>523</v>
      </c>
      <c r="N828" s="5"/>
      <c r="O828" s="14"/>
      <c r="P828" s="5"/>
      <c r="Q828" s="5" t="s">
        <v>551</v>
      </c>
      <c r="R828" s="5"/>
      <c r="S828" s="7">
        <v>171.9</v>
      </c>
      <c r="T828" s="5"/>
      <c r="U828" s="7">
        <f>ROUND(U827+S828,5)</f>
        <v>217</v>
      </c>
    </row>
    <row r="829" spans="1:21" x14ac:dyDescent="0.25">
      <c r="A829" s="5"/>
      <c r="B829" s="5"/>
      <c r="C829" s="5"/>
      <c r="D829" s="5"/>
      <c r="E829" s="5" t="s">
        <v>134</v>
      </c>
      <c r="F829" s="5"/>
      <c r="G829" s="6">
        <v>43318</v>
      </c>
      <c r="H829" s="5"/>
      <c r="I829" s="5" t="s">
        <v>780</v>
      </c>
      <c r="J829" s="5"/>
      <c r="K829" s="5" t="s">
        <v>922</v>
      </c>
      <c r="L829" s="5"/>
      <c r="M829" s="5" t="s">
        <v>523</v>
      </c>
      <c r="N829" s="5"/>
      <c r="O829" s="14"/>
      <c r="P829" s="5"/>
      <c r="Q829" s="5" t="s">
        <v>551</v>
      </c>
      <c r="R829" s="5"/>
      <c r="S829" s="7">
        <v>116.38</v>
      </c>
      <c r="T829" s="5"/>
      <c r="U829" s="7">
        <f>ROUND(U828+S829,5)</f>
        <v>333.38</v>
      </c>
    </row>
    <row r="830" spans="1:21" ht="15.75" thickBot="1" x14ac:dyDescent="0.3">
      <c r="A830" s="5"/>
      <c r="B830" s="5"/>
      <c r="C830" s="5"/>
      <c r="D830" s="5"/>
      <c r="E830" s="5" t="s">
        <v>134</v>
      </c>
      <c r="F830" s="5"/>
      <c r="G830" s="6">
        <v>43318</v>
      </c>
      <c r="H830" s="5"/>
      <c r="I830" s="5" t="s">
        <v>780</v>
      </c>
      <c r="J830" s="5"/>
      <c r="K830" s="5" t="s">
        <v>923</v>
      </c>
      <c r="L830" s="5"/>
      <c r="M830" s="5" t="s">
        <v>523</v>
      </c>
      <c r="N830" s="5"/>
      <c r="O830" s="14"/>
      <c r="P830" s="5"/>
      <c r="Q830" s="5" t="s">
        <v>551</v>
      </c>
      <c r="R830" s="5"/>
      <c r="S830" s="9">
        <v>295.35000000000002</v>
      </c>
      <c r="T830" s="5"/>
      <c r="U830" s="9">
        <f>ROUND(U829+S830,5)</f>
        <v>628.73</v>
      </c>
    </row>
    <row r="831" spans="1:21" ht="15.75" thickBot="1" x14ac:dyDescent="0.3">
      <c r="A831" s="5"/>
      <c r="B831" s="5" t="s">
        <v>603</v>
      </c>
      <c r="C831" s="5"/>
      <c r="D831" s="5"/>
      <c r="E831" s="5"/>
      <c r="F831" s="5"/>
      <c r="G831" s="6"/>
      <c r="H831" s="5"/>
      <c r="I831" s="5"/>
      <c r="J831" s="5"/>
      <c r="K831" s="5"/>
      <c r="L831" s="5"/>
      <c r="M831" s="5"/>
      <c r="N831" s="5"/>
      <c r="O831" s="15"/>
      <c r="P831" s="5"/>
      <c r="Q831" s="5"/>
      <c r="R831" s="5"/>
      <c r="S831" s="10">
        <f>ROUND(SUM(S826:S830),5)</f>
        <v>628.73</v>
      </c>
      <c r="T831" s="5"/>
      <c r="U831" s="10">
        <f>U830</f>
        <v>628.73</v>
      </c>
    </row>
    <row r="832" spans="1:21" s="12" customFormat="1" ht="12" thickBot="1" x14ac:dyDescent="0.25">
      <c r="A832" s="2" t="s">
        <v>604</v>
      </c>
      <c r="B832" s="2"/>
      <c r="C832" s="2"/>
      <c r="D832" s="2"/>
      <c r="E832" s="2"/>
      <c r="F832" s="2"/>
      <c r="G832" s="3"/>
      <c r="H832" s="2"/>
      <c r="I832" s="2"/>
      <c r="J832" s="2"/>
      <c r="K832" s="2"/>
      <c r="L832" s="2"/>
      <c r="M832" s="2"/>
      <c r="N832" s="2"/>
      <c r="O832" s="13"/>
      <c r="P832" s="2"/>
      <c r="Q832" s="2"/>
      <c r="R832" s="2"/>
      <c r="S832" s="11">
        <f>ROUND(S6+S10+S17+S21+S25+S28+S31+S35+S49+S62+S65+S80+S85+S140+S143+S146+S149+S167+S170+S173+S177+S180+S186+S189+S192+S195+S214+S218+S222+S230+S234+S248+S252+S257+S260+S263+S266+S277+S280+S296+S299+S302+S306+S339+S342+S355+S358+S366+S380+S383+S386+S391+S394+S397+S401+S417+S423+S426+S440+S443+S450+S546+S560+S563+S567+S570+S574+S588+S591+S606+S609+S655+S668+S671+S674+S681+S687+S744+S747+S750+S753+S767+S791+S804+S821+S825+S831,5)</f>
        <v>-105423.3</v>
      </c>
      <c r="T832" s="2"/>
      <c r="U832" s="11">
        <f>ROUND(U6+U10+U17+U21+U25+U28+U31+U35+U49+U62+U65+U80+U85+U140+U143+U146+U149+U167+U170+U173+U177+U180+U186+U189+U192+U195+U214+U218+U222+U230+U234+U248+U252+U257+U260+U263+U266+U277+U280+U296+U299+U302+U306+U339+U342+U355+U358+U366+U380+U383+U386+U391+U394+U397+U401+U417+U423+U426+U440+U443+U450+U546+U560+U563+U567+U570+U574+U588+U591+U606+U609+U655+U668+U671+U674+U681+U687+U744+U747+U750+U753+U767+U791+U804+U821+U825+U831,5)</f>
        <v>-105423.3</v>
      </c>
    </row>
    <row r="833" ht="15.75" thickTop="1" x14ac:dyDescent="0.25"/>
  </sheetData>
  <pageMargins left="0.7" right="0.7" top="0.75" bottom="0.75" header="0.1" footer="0.3"/>
  <pageSetup orientation="portrait" r:id="rId1"/>
  <headerFooter>
    <oddHeader>&amp;L&amp;"Arial,Bold"&amp;8 11:34 AM
&amp;"Arial,Bold"&amp;8 12/12/18
&amp;"Arial,Bold"&amp;8 Accrual Basis&amp;C&amp;"Arial,Bold"&amp;12 City of Dyer General
&amp;"Arial,Bold"&amp;14 Expenses by Vendor Detail
&amp;"Arial,Bold"&amp;10 November 2017 through November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U21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19" customWidth="1"/>
    <col min="2" max="2" width="17.5703125" style="19" customWidth="1"/>
    <col min="3" max="4" width="2.28515625" style="19" customWidth="1"/>
    <col min="5" max="5" width="6.140625" style="19" bestFit="1" customWidth="1"/>
    <col min="6" max="6" width="2.28515625" style="19" customWidth="1"/>
    <col min="7" max="7" width="8.7109375" style="19" bestFit="1" customWidth="1"/>
    <col min="8" max="8" width="2.28515625" style="19" customWidth="1"/>
    <col min="9" max="9" width="9.5703125" style="19" bestFit="1" customWidth="1"/>
    <col min="10" max="10" width="2.28515625" style="19" customWidth="1"/>
    <col min="11" max="11" width="22.28515625" style="19" bestFit="1" customWidth="1"/>
    <col min="12" max="12" width="2.28515625" style="19" customWidth="1"/>
    <col min="13" max="13" width="22.5703125" style="19" bestFit="1" customWidth="1"/>
    <col min="14" max="14" width="2.28515625" style="19" customWidth="1"/>
    <col min="15" max="15" width="3.28515625" style="19" bestFit="1" customWidth="1"/>
    <col min="16" max="16" width="2.28515625" style="19" customWidth="1"/>
    <col min="17" max="17" width="17.42578125" style="19" bestFit="1" customWidth="1"/>
    <col min="18" max="18" width="2.28515625" style="19" customWidth="1"/>
    <col min="19" max="19" width="7.5703125" style="19" bestFit="1" customWidth="1"/>
    <col min="20" max="20" width="2.28515625" style="19" customWidth="1"/>
    <col min="21" max="21" width="7.5703125" style="19" bestFit="1" customWidth="1"/>
  </cols>
  <sheetData>
    <row r="1" spans="1:21" s="18" customFormat="1" ht="15.75" thickBot="1" x14ac:dyDescent="0.3">
      <c r="A1" s="16"/>
      <c r="B1" s="16"/>
      <c r="C1" s="16"/>
      <c r="D1" s="16"/>
      <c r="E1" s="17" t="s">
        <v>0</v>
      </c>
      <c r="F1" s="16"/>
      <c r="G1" s="17" t="s">
        <v>1</v>
      </c>
      <c r="H1" s="16"/>
      <c r="I1" s="17" t="s">
        <v>2</v>
      </c>
      <c r="J1" s="16"/>
      <c r="K1" s="17" t="s">
        <v>3</v>
      </c>
      <c r="L1" s="16"/>
      <c r="M1" s="17" t="s">
        <v>4</v>
      </c>
      <c r="N1" s="16"/>
      <c r="O1" s="17" t="s">
        <v>5</v>
      </c>
      <c r="P1" s="16"/>
      <c r="Q1" s="17" t="s">
        <v>6</v>
      </c>
      <c r="R1" s="16"/>
      <c r="S1" s="17" t="s">
        <v>7</v>
      </c>
      <c r="T1" s="16"/>
      <c r="U1" s="17" t="s">
        <v>8</v>
      </c>
    </row>
    <row r="2" spans="1:21" ht="15.75" thickTop="1" x14ac:dyDescent="0.25">
      <c r="A2" s="2"/>
      <c r="B2" s="2" t="s">
        <v>100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2"/>
      <c r="U2" s="4"/>
    </row>
    <row r="3" spans="1:21" x14ac:dyDescent="0.25">
      <c r="A3" s="5"/>
      <c r="B3" s="5"/>
      <c r="C3" s="5"/>
      <c r="D3" s="5"/>
      <c r="E3" s="5" t="s">
        <v>134</v>
      </c>
      <c r="F3" s="5"/>
      <c r="G3" s="6">
        <v>43412</v>
      </c>
      <c r="H3" s="5"/>
      <c r="I3" s="5" t="s">
        <v>975</v>
      </c>
      <c r="J3" s="5"/>
      <c r="K3" s="5" t="s">
        <v>981</v>
      </c>
      <c r="L3" s="5"/>
      <c r="M3" s="5" t="s">
        <v>990</v>
      </c>
      <c r="N3" s="5"/>
      <c r="O3" s="26"/>
      <c r="P3" s="5"/>
      <c r="Q3" s="5" t="s">
        <v>996</v>
      </c>
      <c r="R3" s="5"/>
      <c r="S3" s="7">
        <v>41</v>
      </c>
      <c r="T3" s="5"/>
      <c r="U3" s="7">
        <f>ROUND(U2+S3,5)</f>
        <v>41</v>
      </c>
    </row>
    <row r="4" spans="1:21" x14ac:dyDescent="0.25">
      <c r="A4" s="5"/>
      <c r="B4" s="5"/>
      <c r="C4" s="5"/>
      <c r="D4" s="5"/>
      <c r="E4" s="5" t="s">
        <v>134</v>
      </c>
      <c r="F4" s="5"/>
      <c r="G4" s="6">
        <v>43412</v>
      </c>
      <c r="H4" s="5"/>
      <c r="I4" s="5" t="s">
        <v>975</v>
      </c>
      <c r="J4" s="5"/>
      <c r="K4" s="5" t="s">
        <v>982</v>
      </c>
      <c r="L4" s="5"/>
      <c r="M4" s="5" t="s">
        <v>990</v>
      </c>
      <c r="N4" s="5"/>
      <c r="O4" s="26"/>
      <c r="P4" s="5"/>
      <c r="Q4" s="5" t="s">
        <v>996</v>
      </c>
      <c r="R4" s="5"/>
      <c r="S4" s="7">
        <v>63.3</v>
      </c>
      <c r="T4" s="5"/>
      <c r="U4" s="7">
        <f>ROUND(U3+S4,5)</f>
        <v>104.3</v>
      </c>
    </row>
    <row r="5" spans="1:21" x14ac:dyDescent="0.25">
      <c r="A5" s="5"/>
      <c r="B5" s="5"/>
      <c r="C5" s="5"/>
      <c r="D5" s="5"/>
      <c r="E5" s="5" t="s">
        <v>134</v>
      </c>
      <c r="F5" s="5"/>
      <c r="G5" s="6">
        <v>43412</v>
      </c>
      <c r="H5" s="5"/>
      <c r="I5" s="5" t="s">
        <v>975</v>
      </c>
      <c r="J5" s="5"/>
      <c r="K5" s="5" t="s">
        <v>983</v>
      </c>
      <c r="L5" s="5"/>
      <c r="M5" s="5" t="s">
        <v>990</v>
      </c>
      <c r="N5" s="5"/>
      <c r="O5" s="26"/>
      <c r="P5" s="5"/>
      <c r="Q5" s="5" t="s">
        <v>996</v>
      </c>
      <c r="R5" s="5"/>
      <c r="S5" s="7">
        <v>63</v>
      </c>
      <c r="T5" s="5"/>
      <c r="U5" s="7">
        <f>ROUND(U4+S5,5)</f>
        <v>167.3</v>
      </c>
    </row>
    <row r="6" spans="1:21" x14ac:dyDescent="0.25">
      <c r="A6" s="5"/>
      <c r="B6" s="5"/>
      <c r="C6" s="5"/>
      <c r="D6" s="5"/>
      <c r="E6" s="5" t="s">
        <v>134</v>
      </c>
      <c r="F6" s="5"/>
      <c r="G6" s="6">
        <v>43412</v>
      </c>
      <c r="H6" s="5"/>
      <c r="I6" s="5" t="s">
        <v>975</v>
      </c>
      <c r="J6" s="5"/>
      <c r="K6" s="5" t="s">
        <v>984</v>
      </c>
      <c r="L6" s="5"/>
      <c r="M6" s="5" t="s">
        <v>990</v>
      </c>
      <c r="N6" s="5"/>
      <c r="O6" s="26"/>
      <c r="P6" s="5"/>
      <c r="Q6" s="5" t="s">
        <v>996</v>
      </c>
      <c r="R6" s="5"/>
      <c r="S6" s="7">
        <v>46.5</v>
      </c>
      <c r="T6" s="5"/>
      <c r="U6" s="7">
        <f>ROUND(U5+S6,5)</f>
        <v>213.8</v>
      </c>
    </row>
    <row r="7" spans="1:21" ht="15.75" thickBot="1" x14ac:dyDescent="0.3">
      <c r="A7" s="5"/>
      <c r="B7" s="5"/>
      <c r="C7" s="5"/>
      <c r="D7" s="5"/>
      <c r="E7" s="5" t="s">
        <v>134</v>
      </c>
      <c r="F7" s="5"/>
      <c r="G7" s="6">
        <v>43412</v>
      </c>
      <c r="H7" s="5"/>
      <c r="I7" s="5" t="s">
        <v>975</v>
      </c>
      <c r="J7" s="5"/>
      <c r="K7" s="5" t="s">
        <v>985</v>
      </c>
      <c r="L7" s="5"/>
      <c r="M7" s="5" t="s">
        <v>990</v>
      </c>
      <c r="N7" s="5"/>
      <c r="O7" s="26"/>
      <c r="P7" s="5"/>
      <c r="Q7" s="5" t="s">
        <v>996</v>
      </c>
      <c r="R7" s="5"/>
      <c r="S7" s="8">
        <v>53.59</v>
      </c>
      <c r="T7" s="5"/>
      <c r="U7" s="8">
        <f>ROUND(U6+S7,5)</f>
        <v>267.39</v>
      </c>
    </row>
    <row r="8" spans="1:21" x14ac:dyDescent="0.25">
      <c r="A8" s="5"/>
      <c r="B8" s="5" t="s">
        <v>101</v>
      </c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7">
        <f>ROUND(SUM(S2:S7),5)</f>
        <v>267.39</v>
      </c>
      <c r="T8" s="5"/>
      <c r="U8" s="7">
        <f>U7</f>
        <v>267.39</v>
      </c>
    </row>
    <row r="9" spans="1:21" x14ac:dyDescent="0.25">
      <c r="A9" s="2"/>
      <c r="B9" s="2" t="s">
        <v>971</v>
      </c>
      <c r="C9" s="2"/>
      <c r="D9" s="2"/>
      <c r="E9" s="2"/>
      <c r="F9" s="2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4"/>
      <c r="T9" s="2"/>
      <c r="U9" s="4"/>
    </row>
    <row r="10" spans="1:21" ht="15.75" thickBot="1" x14ac:dyDescent="0.3">
      <c r="A10" s="1"/>
      <c r="B10" s="1"/>
      <c r="C10" s="5"/>
      <c r="D10" s="5"/>
      <c r="E10" s="5" t="s">
        <v>134</v>
      </c>
      <c r="F10" s="5"/>
      <c r="G10" s="6">
        <v>43423</v>
      </c>
      <c r="H10" s="5"/>
      <c r="I10" s="5" t="s">
        <v>976</v>
      </c>
      <c r="J10" s="5"/>
      <c r="K10" s="5"/>
      <c r="L10" s="5"/>
      <c r="M10" s="5" t="s">
        <v>991</v>
      </c>
      <c r="N10" s="5"/>
      <c r="O10" s="26"/>
      <c r="P10" s="5"/>
      <c r="Q10" s="5" t="s">
        <v>996</v>
      </c>
      <c r="R10" s="5"/>
      <c r="S10" s="8">
        <v>390.99</v>
      </c>
      <c r="T10" s="5"/>
      <c r="U10" s="8">
        <f>ROUND(U9+S10,5)</f>
        <v>390.99</v>
      </c>
    </row>
    <row r="11" spans="1:21" x14ac:dyDescent="0.25">
      <c r="A11" s="5"/>
      <c r="B11" s="5" t="s">
        <v>972</v>
      </c>
      <c r="C11" s="5"/>
      <c r="D11" s="5"/>
      <c r="E11" s="5"/>
      <c r="F11" s="5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7">
        <f>ROUND(SUM(S9:S10),5)</f>
        <v>390.99</v>
      </c>
      <c r="T11" s="5"/>
      <c r="U11" s="7">
        <f>U10</f>
        <v>390.99</v>
      </c>
    </row>
    <row r="12" spans="1:21" x14ac:dyDescent="0.25">
      <c r="A12" s="2"/>
      <c r="B12" s="2" t="s">
        <v>572</v>
      </c>
      <c r="C12" s="2"/>
      <c r="D12" s="2"/>
      <c r="E12" s="2"/>
      <c r="F12" s="2"/>
      <c r="G12" s="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4"/>
      <c r="T12" s="2"/>
      <c r="U12" s="4"/>
    </row>
    <row r="13" spans="1:21" x14ac:dyDescent="0.25">
      <c r="A13" s="5"/>
      <c r="B13" s="5"/>
      <c r="C13" s="5"/>
      <c r="D13" s="5"/>
      <c r="E13" s="5" t="s">
        <v>135</v>
      </c>
      <c r="F13" s="5"/>
      <c r="G13" s="6">
        <v>43417</v>
      </c>
      <c r="H13" s="5"/>
      <c r="I13" s="5" t="s">
        <v>977</v>
      </c>
      <c r="J13" s="5"/>
      <c r="K13" s="5" t="s">
        <v>986</v>
      </c>
      <c r="L13" s="5"/>
      <c r="M13" s="5" t="s">
        <v>992</v>
      </c>
      <c r="N13" s="5"/>
      <c r="O13" s="26"/>
      <c r="P13" s="5"/>
      <c r="Q13" s="5" t="s">
        <v>996</v>
      </c>
      <c r="R13" s="5"/>
      <c r="S13" s="7">
        <v>-1652.9</v>
      </c>
      <c r="T13" s="5"/>
      <c r="U13" s="7">
        <f>ROUND(U12+S13,5)</f>
        <v>-1652.9</v>
      </c>
    </row>
    <row r="14" spans="1:21" x14ac:dyDescent="0.25">
      <c r="A14" s="5"/>
      <c r="B14" s="5"/>
      <c r="C14" s="5"/>
      <c r="D14" s="5"/>
      <c r="E14" s="5" t="s">
        <v>135</v>
      </c>
      <c r="F14" s="5"/>
      <c r="G14" s="6">
        <v>43417</v>
      </c>
      <c r="H14" s="5"/>
      <c r="I14" s="5" t="s">
        <v>978</v>
      </c>
      <c r="J14" s="5"/>
      <c r="K14" s="5" t="s">
        <v>987</v>
      </c>
      <c r="L14" s="5"/>
      <c r="M14" s="5" t="s">
        <v>993</v>
      </c>
      <c r="N14" s="5"/>
      <c r="O14" s="26"/>
      <c r="P14" s="5"/>
      <c r="Q14" s="5" t="s">
        <v>996</v>
      </c>
      <c r="R14" s="5"/>
      <c r="S14" s="7">
        <v>-202.71</v>
      </c>
      <c r="T14" s="5"/>
      <c r="U14" s="7">
        <f>ROUND(U13+S14,5)</f>
        <v>-1855.61</v>
      </c>
    </row>
    <row r="15" spans="1:21" ht="15.75" thickBot="1" x14ac:dyDescent="0.3">
      <c r="A15" s="5"/>
      <c r="B15" s="5"/>
      <c r="C15" s="5"/>
      <c r="D15" s="5"/>
      <c r="E15" s="5" t="s">
        <v>135</v>
      </c>
      <c r="F15" s="5"/>
      <c r="G15" s="6">
        <v>43417</v>
      </c>
      <c r="H15" s="5"/>
      <c r="I15" s="5" t="s">
        <v>979</v>
      </c>
      <c r="J15" s="5"/>
      <c r="K15" s="5" t="s">
        <v>988</v>
      </c>
      <c r="L15" s="5"/>
      <c r="M15" s="5" t="s">
        <v>994</v>
      </c>
      <c r="N15" s="5"/>
      <c r="O15" s="26"/>
      <c r="P15" s="5"/>
      <c r="Q15" s="5" t="s">
        <v>996</v>
      </c>
      <c r="R15" s="5"/>
      <c r="S15" s="8">
        <v>-3071.6</v>
      </c>
      <c r="T15" s="5"/>
      <c r="U15" s="8">
        <f>ROUND(U14+S15,5)</f>
        <v>-4927.21</v>
      </c>
    </row>
    <row r="16" spans="1:21" x14ac:dyDescent="0.25">
      <c r="A16" s="5"/>
      <c r="B16" s="5" t="s">
        <v>573</v>
      </c>
      <c r="C16" s="5"/>
      <c r="D16" s="5"/>
      <c r="E16" s="5"/>
      <c r="F16" s="5"/>
      <c r="G16" s="6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7">
        <f>ROUND(SUM(S12:S15),5)</f>
        <v>-4927.21</v>
      </c>
      <c r="T16" s="5"/>
      <c r="U16" s="7">
        <f>U15</f>
        <v>-4927.21</v>
      </c>
    </row>
    <row r="17" spans="1:21" x14ac:dyDescent="0.25">
      <c r="A17" s="2"/>
      <c r="B17" s="2" t="s">
        <v>973</v>
      </c>
      <c r="C17" s="2"/>
      <c r="D17" s="2"/>
      <c r="E17" s="2"/>
      <c r="F17" s="2"/>
      <c r="G17" s="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4"/>
      <c r="T17" s="2"/>
      <c r="U17" s="4"/>
    </row>
    <row r="18" spans="1:21" ht="15.75" thickBot="1" x14ac:dyDescent="0.3">
      <c r="A18" s="1"/>
      <c r="B18" s="1"/>
      <c r="C18" s="5"/>
      <c r="D18" s="5"/>
      <c r="E18" s="5" t="s">
        <v>134</v>
      </c>
      <c r="F18" s="5"/>
      <c r="G18" s="6">
        <v>43423</v>
      </c>
      <c r="H18" s="5"/>
      <c r="I18" s="5" t="s">
        <v>980</v>
      </c>
      <c r="J18" s="5"/>
      <c r="K18" s="5" t="s">
        <v>989</v>
      </c>
      <c r="L18" s="5"/>
      <c r="M18" s="5" t="s">
        <v>995</v>
      </c>
      <c r="N18" s="5"/>
      <c r="O18" s="26"/>
      <c r="P18" s="5"/>
      <c r="Q18" s="5" t="s">
        <v>996</v>
      </c>
      <c r="R18" s="5"/>
      <c r="S18" s="9">
        <v>268.23</v>
      </c>
      <c r="T18" s="5"/>
      <c r="U18" s="9">
        <f>ROUND(U17+S18,5)</f>
        <v>268.23</v>
      </c>
    </row>
    <row r="19" spans="1:21" ht="15.75" thickBot="1" x14ac:dyDescent="0.3">
      <c r="A19" s="5"/>
      <c r="B19" s="5" t="s">
        <v>974</v>
      </c>
      <c r="C19" s="5"/>
      <c r="D19" s="5"/>
      <c r="E19" s="5"/>
      <c r="F19" s="5"/>
      <c r="G19" s="6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0">
        <f>ROUND(SUM(S17:S18),5)</f>
        <v>268.23</v>
      </c>
      <c r="T19" s="5"/>
      <c r="U19" s="10">
        <f>U18</f>
        <v>268.23</v>
      </c>
    </row>
    <row r="20" spans="1:21" s="12" customFormat="1" ht="12" thickBot="1" x14ac:dyDescent="0.25">
      <c r="A20" s="2" t="s">
        <v>604</v>
      </c>
      <c r="B20" s="2"/>
      <c r="C20" s="2"/>
      <c r="D20" s="2"/>
      <c r="E20" s="2"/>
      <c r="F20" s="2"/>
      <c r="G20" s="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11">
        <f>ROUND(S8+S11+S16+S19,5)</f>
        <v>-4000.6</v>
      </c>
      <c r="T20" s="2"/>
      <c r="U20" s="11">
        <f>ROUND(U8+U11+U16+U19,5)</f>
        <v>-4000.6</v>
      </c>
    </row>
    <row r="21" spans="1:21" ht="15.75" thickTop="1" x14ac:dyDescent="0.25"/>
  </sheetData>
  <pageMargins left="0.7" right="0.7" top="0.75" bottom="0.75" header="0.1" footer="0.3"/>
  <pageSetup orientation="portrait" r:id="rId1"/>
  <headerFooter>
    <oddHeader>&amp;L&amp;"Arial,Bold"&amp;8 11:50 AM
&amp;"Arial,Bold"&amp;8 12/12/18
&amp;"Arial,Bold"&amp;8 Accrual Basis&amp;C&amp;"Arial,Bold"&amp;12 City of Dyer Street
&amp;"Arial,Bold"&amp;14 Expenses by Vendor Detail
&amp;"Arial,Bold"&amp;10 November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433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4337" r:id="rId4" name="FILTER"/>
      </mc:Fallback>
    </mc:AlternateContent>
    <mc:AlternateContent xmlns:mc="http://schemas.openxmlformats.org/markup-compatibility/2006">
      <mc:Choice Requires="x14">
        <control shapeId="1433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4338" r:id="rId6" name="HEAD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F25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25" customWidth="1"/>
    <col min="5" max="5" width="22.42578125" style="25" customWidth="1"/>
    <col min="6" max="6" width="8.5703125" style="19" bestFit="1" customWidth="1"/>
  </cols>
  <sheetData>
    <row r="1" spans="1:6" s="18" customFormat="1" ht="15.75" thickBot="1" x14ac:dyDescent="0.3">
      <c r="A1" s="24"/>
      <c r="B1" s="24"/>
      <c r="C1" s="24"/>
      <c r="D1" s="24"/>
      <c r="E1" s="24"/>
      <c r="F1" s="17" t="s">
        <v>935</v>
      </c>
    </row>
    <row r="2" spans="1:6" ht="15.75" thickTop="1" x14ac:dyDescent="0.25">
      <c r="A2" s="2" t="s">
        <v>936</v>
      </c>
      <c r="B2" s="2"/>
      <c r="C2" s="2"/>
      <c r="D2" s="2"/>
      <c r="E2" s="2"/>
      <c r="F2" s="7"/>
    </row>
    <row r="3" spans="1:6" x14ac:dyDescent="0.25">
      <c r="A3" s="2"/>
      <c r="B3" s="2" t="s">
        <v>937</v>
      </c>
      <c r="C3" s="2"/>
      <c r="D3" s="2"/>
      <c r="E3" s="2"/>
      <c r="F3" s="7"/>
    </row>
    <row r="4" spans="1:6" x14ac:dyDescent="0.25">
      <c r="A4" s="2"/>
      <c r="B4" s="2"/>
      <c r="C4" s="2" t="s">
        <v>938</v>
      </c>
      <c r="D4" s="2"/>
      <c r="E4" s="2"/>
      <c r="F4" s="7"/>
    </row>
    <row r="5" spans="1:6" x14ac:dyDescent="0.25">
      <c r="A5" s="2"/>
      <c r="B5" s="2"/>
      <c r="C5" s="2"/>
      <c r="D5" s="2" t="s">
        <v>997</v>
      </c>
      <c r="E5" s="2"/>
      <c r="F5" s="7">
        <v>34251.480000000003</v>
      </c>
    </row>
    <row r="6" spans="1:6" x14ac:dyDescent="0.25">
      <c r="A6" s="2"/>
      <c r="B6" s="2"/>
      <c r="C6" s="2"/>
      <c r="D6" s="2" t="s">
        <v>998</v>
      </c>
      <c r="E6" s="2"/>
      <c r="F6" s="7">
        <v>1492.83</v>
      </c>
    </row>
    <row r="7" spans="1:6" ht="15.75" thickBot="1" x14ac:dyDescent="0.3">
      <c r="A7" s="2"/>
      <c r="B7" s="2"/>
      <c r="C7" s="2"/>
      <c r="D7" s="2" t="s">
        <v>996</v>
      </c>
      <c r="E7" s="2"/>
      <c r="F7" s="9">
        <v>32676.03</v>
      </c>
    </row>
    <row r="8" spans="1:6" ht="15.75" thickBot="1" x14ac:dyDescent="0.3">
      <c r="A8" s="2"/>
      <c r="B8" s="2"/>
      <c r="C8" s="2" t="s">
        <v>941</v>
      </c>
      <c r="D8" s="2"/>
      <c r="E8" s="2"/>
      <c r="F8" s="10">
        <f>ROUND(SUM(F4:F7),5)</f>
        <v>68420.34</v>
      </c>
    </row>
    <row r="9" spans="1:6" ht="15.75" thickBot="1" x14ac:dyDescent="0.3">
      <c r="A9" s="2"/>
      <c r="B9" s="2" t="s">
        <v>942</v>
      </c>
      <c r="C9" s="2"/>
      <c r="D9" s="2"/>
      <c r="E9" s="2"/>
      <c r="F9" s="10">
        <f>ROUND(F3+F8,5)</f>
        <v>68420.34</v>
      </c>
    </row>
    <row r="10" spans="1:6" s="12" customFormat="1" ht="12" thickBot="1" x14ac:dyDescent="0.25">
      <c r="A10" s="2" t="s">
        <v>943</v>
      </c>
      <c r="B10" s="2"/>
      <c r="C10" s="2"/>
      <c r="D10" s="2"/>
      <c r="E10" s="2"/>
      <c r="F10" s="11">
        <f>ROUND(F2+F9,5)</f>
        <v>68420.34</v>
      </c>
    </row>
    <row r="11" spans="1:6" ht="15.75" thickTop="1" x14ac:dyDescent="0.25">
      <c r="A11" s="2" t="s">
        <v>944</v>
      </c>
      <c r="B11" s="2"/>
      <c r="C11" s="2"/>
      <c r="D11" s="2"/>
      <c r="E11" s="2"/>
      <c r="F11" s="7"/>
    </row>
    <row r="12" spans="1:6" x14ac:dyDescent="0.25">
      <c r="A12" s="2"/>
      <c r="B12" s="2" t="s">
        <v>945</v>
      </c>
      <c r="C12" s="2"/>
      <c r="D12" s="2"/>
      <c r="E12" s="2"/>
      <c r="F12" s="7"/>
    </row>
    <row r="13" spans="1:6" x14ac:dyDescent="0.25">
      <c r="A13" s="2"/>
      <c r="B13" s="2"/>
      <c r="C13" s="2" t="s">
        <v>946</v>
      </c>
      <c r="D13" s="2"/>
      <c r="E13" s="2"/>
      <c r="F13" s="7"/>
    </row>
    <row r="14" spans="1:6" x14ac:dyDescent="0.25">
      <c r="A14" s="2"/>
      <c r="B14" s="2"/>
      <c r="C14" s="2"/>
      <c r="D14" s="2" t="s">
        <v>948</v>
      </c>
      <c r="E14" s="2"/>
      <c r="F14" s="7"/>
    </row>
    <row r="15" spans="1:6" ht="15.75" thickBot="1" x14ac:dyDescent="0.3">
      <c r="A15" s="2"/>
      <c r="B15" s="2"/>
      <c r="C15" s="2"/>
      <c r="D15" s="2"/>
      <c r="E15" s="2" t="s">
        <v>999</v>
      </c>
      <c r="F15" s="9">
        <v>73500</v>
      </c>
    </row>
    <row r="16" spans="1:6" ht="15.75" thickBot="1" x14ac:dyDescent="0.3">
      <c r="A16" s="2"/>
      <c r="B16" s="2"/>
      <c r="C16" s="2"/>
      <c r="D16" s="2" t="s">
        <v>952</v>
      </c>
      <c r="E16" s="2"/>
      <c r="F16" s="10">
        <f>ROUND(SUM(F14:F15),5)</f>
        <v>73500</v>
      </c>
    </row>
    <row r="17" spans="1:6" ht="15.75" thickBot="1" x14ac:dyDescent="0.3">
      <c r="A17" s="2"/>
      <c r="B17" s="2"/>
      <c r="C17" s="2" t="s">
        <v>953</v>
      </c>
      <c r="D17" s="2"/>
      <c r="E17" s="2"/>
      <c r="F17" s="23">
        <f>ROUND(F13+F16,5)</f>
        <v>73500</v>
      </c>
    </row>
    <row r="18" spans="1:6" x14ac:dyDescent="0.25">
      <c r="A18" s="2"/>
      <c r="B18" s="2" t="s">
        <v>954</v>
      </c>
      <c r="C18" s="2"/>
      <c r="D18" s="2"/>
      <c r="E18" s="2"/>
      <c r="F18" s="7">
        <f>ROUND(F12+F17,5)</f>
        <v>73500</v>
      </c>
    </row>
    <row r="19" spans="1:6" x14ac:dyDescent="0.25">
      <c r="A19" s="2"/>
      <c r="B19" s="2" t="s">
        <v>955</v>
      </c>
      <c r="C19" s="2"/>
      <c r="D19" s="2"/>
      <c r="E19" s="2"/>
      <c r="F19" s="7"/>
    </row>
    <row r="20" spans="1:6" x14ac:dyDescent="0.25">
      <c r="A20" s="2"/>
      <c r="B20" s="2"/>
      <c r="C20" s="2" t="s">
        <v>1000</v>
      </c>
      <c r="D20" s="2"/>
      <c r="E20" s="2"/>
      <c r="F20" s="7">
        <v>63596.47</v>
      </c>
    </row>
    <row r="21" spans="1:6" x14ac:dyDescent="0.25">
      <c r="A21" s="2"/>
      <c r="B21" s="2"/>
      <c r="C21" s="2" t="s">
        <v>956</v>
      </c>
      <c r="D21" s="2"/>
      <c r="E21" s="2"/>
      <c r="F21" s="7">
        <v>-25811.24</v>
      </c>
    </row>
    <row r="22" spans="1:6" ht="15.75" thickBot="1" x14ac:dyDescent="0.3">
      <c r="A22" s="2"/>
      <c r="B22" s="2"/>
      <c r="C22" s="2" t="s">
        <v>957</v>
      </c>
      <c r="D22" s="2"/>
      <c r="E22" s="2"/>
      <c r="F22" s="9">
        <v>-42864.89</v>
      </c>
    </row>
    <row r="23" spans="1:6" ht="15.75" thickBot="1" x14ac:dyDescent="0.3">
      <c r="A23" s="2"/>
      <c r="B23" s="2" t="s">
        <v>958</v>
      </c>
      <c r="C23" s="2"/>
      <c r="D23" s="2"/>
      <c r="E23" s="2"/>
      <c r="F23" s="10">
        <f>ROUND(SUM(F19:F22),5)</f>
        <v>-5079.66</v>
      </c>
    </row>
    <row r="24" spans="1:6" s="12" customFormat="1" ht="12" thickBot="1" x14ac:dyDescent="0.25">
      <c r="A24" s="2" t="s">
        <v>959</v>
      </c>
      <c r="B24" s="2"/>
      <c r="C24" s="2"/>
      <c r="D24" s="2"/>
      <c r="E24" s="2"/>
      <c r="F24" s="11">
        <f>ROUND(F11+F18+F23,5)</f>
        <v>68420.34</v>
      </c>
    </row>
    <row r="25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11:50 AM
&amp;"Arial,Bold"&amp;8 12/12/18
&amp;"Arial,Bold"&amp;8 Accrual Basis&amp;C&amp;"Arial,Bold"&amp;12 City of Dyer Street
&amp;"Arial,Bold"&amp;14 Balance Sheet
&amp;"Arial,Bold"&amp;10 As of November 30,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536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5362" r:id="rId4" name="HEADER"/>
      </mc:Fallback>
    </mc:AlternateContent>
    <mc:AlternateContent xmlns:mc="http://schemas.openxmlformats.org/markup-compatibility/2006">
      <mc:Choice Requires="x14">
        <control shapeId="1536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5361" r:id="rId6" name="FILTER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U55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19" customWidth="1"/>
    <col min="2" max="2" width="30" style="19" customWidth="1"/>
    <col min="3" max="4" width="2.28515625" style="19" customWidth="1"/>
    <col min="5" max="5" width="5.28515625" style="19" bestFit="1" customWidth="1"/>
    <col min="6" max="6" width="2.28515625" style="19" customWidth="1"/>
    <col min="7" max="7" width="8.7109375" style="19" bestFit="1" customWidth="1"/>
    <col min="8" max="8" width="2.28515625" style="19" customWidth="1"/>
    <col min="9" max="9" width="4.5703125" style="19" bestFit="1" customWidth="1"/>
    <col min="10" max="10" width="2.28515625" style="19" customWidth="1"/>
    <col min="11" max="11" width="27.28515625" style="19" bestFit="1" customWidth="1"/>
    <col min="12" max="12" width="2.28515625" style="19" customWidth="1"/>
    <col min="13" max="13" width="20.85546875" style="19" bestFit="1" customWidth="1"/>
    <col min="14" max="14" width="2.28515625" style="19" customWidth="1"/>
    <col min="15" max="15" width="3.28515625" style="19" bestFit="1" customWidth="1"/>
    <col min="16" max="16" width="2.28515625" style="19" customWidth="1"/>
    <col min="17" max="17" width="13.85546875" style="19" bestFit="1" customWidth="1"/>
    <col min="18" max="18" width="2.28515625" style="19" customWidth="1"/>
    <col min="19" max="19" width="7.28515625" style="19" bestFit="1" customWidth="1"/>
    <col min="20" max="20" width="2.28515625" style="19" customWidth="1"/>
    <col min="21" max="21" width="7" style="19" bestFit="1" customWidth="1"/>
  </cols>
  <sheetData>
    <row r="1" spans="1:21" s="18" customFormat="1" ht="15.75" thickBot="1" x14ac:dyDescent="0.3">
      <c r="A1" s="16"/>
      <c r="B1" s="16"/>
      <c r="C1" s="16"/>
      <c r="D1" s="16"/>
      <c r="E1" s="17" t="s">
        <v>0</v>
      </c>
      <c r="F1" s="16"/>
      <c r="G1" s="17" t="s">
        <v>1</v>
      </c>
      <c r="H1" s="16"/>
      <c r="I1" s="17" t="s">
        <v>2</v>
      </c>
      <c r="J1" s="16"/>
      <c r="K1" s="17" t="s">
        <v>3</v>
      </c>
      <c r="L1" s="16"/>
      <c r="M1" s="17" t="s">
        <v>4</v>
      </c>
      <c r="N1" s="16"/>
      <c r="O1" s="17" t="s">
        <v>5</v>
      </c>
      <c r="P1" s="16"/>
      <c r="Q1" s="17" t="s">
        <v>6</v>
      </c>
      <c r="R1" s="16"/>
      <c r="S1" s="17" t="s">
        <v>7</v>
      </c>
      <c r="T1" s="16"/>
      <c r="U1" s="17" t="s">
        <v>8</v>
      </c>
    </row>
    <row r="2" spans="1:21" ht="15.75" thickTop="1" x14ac:dyDescent="0.25">
      <c r="A2" s="2"/>
      <c r="B2" s="2" t="s">
        <v>1001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2"/>
      <c r="U2" s="4"/>
    </row>
    <row r="3" spans="1:21" ht="15.75" thickBot="1" x14ac:dyDescent="0.3">
      <c r="A3" s="1"/>
      <c r="B3" s="1"/>
      <c r="C3" s="5"/>
      <c r="D3" s="5"/>
      <c r="E3" s="5" t="s">
        <v>134</v>
      </c>
      <c r="F3" s="5"/>
      <c r="G3" s="6">
        <v>43409</v>
      </c>
      <c r="H3" s="5"/>
      <c r="I3" s="5" t="s">
        <v>1017</v>
      </c>
      <c r="J3" s="5"/>
      <c r="K3" s="5" t="s">
        <v>1027</v>
      </c>
      <c r="L3" s="5"/>
      <c r="M3" s="5" t="s">
        <v>1061</v>
      </c>
      <c r="N3" s="5"/>
      <c r="O3" s="26"/>
      <c r="P3" s="5"/>
      <c r="Q3" s="5" t="s">
        <v>1067</v>
      </c>
      <c r="R3" s="5"/>
      <c r="S3" s="8">
        <v>394.88</v>
      </c>
      <c r="T3" s="5"/>
      <c r="U3" s="8">
        <f>ROUND(U2+S3,5)</f>
        <v>394.88</v>
      </c>
    </row>
    <row r="4" spans="1:21" x14ac:dyDescent="0.25">
      <c r="A4" s="5"/>
      <c r="B4" s="5" t="s">
        <v>1002</v>
      </c>
      <c r="C4" s="5"/>
      <c r="D4" s="5"/>
      <c r="E4" s="5"/>
      <c r="F4" s="5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7">
        <f>ROUND(SUM(S2:S3),5)</f>
        <v>394.88</v>
      </c>
      <c r="T4" s="5"/>
      <c r="U4" s="7">
        <f>U3</f>
        <v>394.88</v>
      </c>
    </row>
    <row r="5" spans="1:21" x14ac:dyDescent="0.25">
      <c r="A5" s="2"/>
      <c r="B5" s="2" t="s">
        <v>1003</v>
      </c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2"/>
      <c r="U5" s="4"/>
    </row>
    <row r="6" spans="1:21" x14ac:dyDescent="0.25">
      <c r="A6" s="5"/>
      <c r="B6" s="5"/>
      <c r="C6" s="5"/>
      <c r="D6" s="5"/>
      <c r="E6" s="5" t="s">
        <v>134</v>
      </c>
      <c r="F6" s="5"/>
      <c r="G6" s="6">
        <v>43409</v>
      </c>
      <c r="H6" s="5"/>
      <c r="I6" s="5" t="s">
        <v>1018</v>
      </c>
      <c r="J6" s="5"/>
      <c r="K6" s="5" t="s">
        <v>1028</v>
      </c>
      <c r="L6" s="5"/>
      <c r="M6" s="5" t="s">
        <v>1062</v>
      </c>
      <c r="N6" s="5"/>
      <c r="O6" s="26"/>
      <c r="P6" s="5"/>
      <c r="Q6" s="5" t="s">
        <v>1068</v>
      </c>
      <c r="R6" s="5"/>
      <c r="S6" s="7">
        <v>24.54</v>
      </c>
      <c r="T6" s="5"/>
      <c r="U6" s="7">
        <f>ROUND(U5+S6,5)</f>
        <v>24.54</v>
      </c>
    </row>
    <row r="7" spans="1:21" ht="15.75" thickBot="1" x14ac:dyDescent="0.3">
      <c r="A7" s="5"/>
      <c r="B7" s="5"/>
      <c r="C7" s="5"/>
      <c r="D7" s="5"/>
      <c r="E7" s="5" t="s">
        <v>134</v>
      </c>
      <c r="F7" s="5"/>
      <c r="G7" s="6">
        <v>43423</v>
      </c>
      <c r="H7" s="5"/>
      <c r="I7" s="5" t="s">
        <v>1019</v>
      </c>
      <c r="J7" s="5"/>
      <c r="K7" s="5" t="s">
        <v>1029</v>
      </c>
      <c r="L7" s="5"/>
      <c r="M7" s="5" t="s">
        <v>1062</v>
      </c>
      <c r="N7" s="5"/>
      <c r="O7" s="26"/>
      <c r="P7" s="5"/>
      <c r="Q7" s="5" t="s">
        <v>1068</v>
      </c>
      <c r="R7" s="5"/>
      <c r="S7" s="8">
        <v>1.1200000000000001</v>
      </c>
      <c r="T7" s="5"/>
      <c r="U7" s="8">
        <f>ROUND(U6+S7,5)</f>
        <v>25.66</v>
      </c>
    </row>
    <row r="8" spans="1:21" x14ac:dyDescent="0.25">
      <c r="A8" s="5"/>
      <c r="B8" s="5" t="s">
        <v>1004</v>
      </c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7">
        <f>ROUND(SUM(S5:S7),5)</f>
        <v>25.66</v>
      </c>
      <c r="T8" s="5"/>
      <c r="U8" s="7">
        <f>U7</f>
        <v>25.66</v>
      </c>
    </row>
    <row r="9" spans="1:21" x14ac:dyDescent="0.25">
      <c r="A9" s="2"/>
      <c r="B9" s="2" t="s">
        <v>1005</v>
      </c>
      <c r="C9" s="2"/>
      <c r="D9" s="2"/>
      <c r="E9" s="2"/>
      <c r="F9" s="2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4"/>
      <c r="T9" s="2"/>
      <c r="U9" s="4"/>
    </row>
    <row r="10" spans="1:21" ht="15.75" thickBot="1" x14ac:dyDescent="0.3">
      <c r="A10" s="1"/>
      <c r="B10" s="1"/>
      <c r="C10" s="5"/>
      <c r="D10" s="5"/>
      <c r="E10" s="5" t="s">
        <v>134</v>
      </c>
      <c r="F10" s="5"/>
      <c r="G10" s="6">
        <v>43423</v>
      </c>
      <c r="H10" s="5"/>
      <c r="I10" s="5" t="s">
        <v>1020</v>
      </c>
      <c r="J10" s="5"/>
      <c r="K10" s="5" t="s">
        <v>1030</v>
      </c>
      <c r="L10" s="5"/>
      <c r="M10" s="5" t="s">
        <v>1063</v>
      </c>
      <c r="N10" s="5"/>
      <c r="O10" s="26"/>
      <c r="P10" s="5"/>
      <c r="Q10" s="5" t="s">
        <v>1069</v>
      </c>
      <c r="R10" s="5"/>
      <c r="S10" s="8">
        <v>230</v>
      </c>
      <c r="T10" s="5"/>
      <c r="U10" s="8">
        <f>ROUND(U9+S10,5)</f>
        <v>230</v>
      </c>
    </row>
    <row r="11" spans="1:21" x14ac:dyDescent="0.25">
      <c r="A11" s="5"/>
      <c r="B11" s="5" t="s">
        <v>1006</v>
      </c>
      <c r="C11" s="5"/>
      <c r="D11" s="5"/>
      <c r="E11" s="5"/>
      <c r="F11" s="5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7">
        <f>ROUND(SUM(S9:S10),5)</f>
        <v>230</v>
      </c>
      <c r="T11" s="5"/>
      <c r="U11" s="7">
        <f>U10</f>
        <v>230</v>
      </c>
    </row>
    <row r="12" spans="1:21" x14ac:dyDescent="0.25">
      <c r="A12" s="2"/>
      <c r="B12" s="2" t="s">
        <v>1007</v>
      </c>
      <c r="C12" s="2"/>
      <c r="D12" s="2"/>
      <c r="E12" s="2"/>
      <c r="F12" s="2"/>
      <c r="G12" s="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4"/>
      <c r="T12" s="2"/>
      <c r="U12" s="4"/>
    </row>
    <row r="13" spans="1:21" ht="15.75" thickBot="1" x14ac:dyDescent="0.3">
      <c r="A13" s="1"/>
      <c r="B13" s="1"/>
      <c r="C13" s="5"/>
      <c r="D13" s="5"/>
      <c r="E13" s="5" t="s">
        <v>134</v>
      </c>
      <c r="F13" s="5"/>
      <c r="G13" s="6">
        <v>43409</v>
      </c>
      <c r="H13" s="5"/>
      <c r="I13" s="5" t="s">
        <v>1021</v>
      </c>
      <c r="J13" s="5"/>
      <c r="K13" s="5" t="s">
        <v>1031</v>
      </c>
      <c r="L13" s="5"/>
      <c r="M13" s="5" t="s">
        <v>1064</v>
      </c>
      <c r="N13" s="5"/>
      <c r="O13" s="26"/>
      <c r="P13" s="5"/>
      <c r="Q13" s="5" t="s">
        <v>1068</v>
      </c>
      <c r="R13" s="5"/>
      <c r="S13" s="8">
        <v>131.69</v>
      </c>
      <c r="T13" s="5"/>
      <c r="U13" s="8">
        <f>ROUND(U12+S13,5)</f>
        <v>131.69</v>
      </c>
    </row>
    <row r="14" spans="1:21" x14ac:dyDescent="0.25">
      <c r="A14" s="5"/>
      <c r="B14" s="5" t="s">
        <v>1008</v>
      </c>
      <c r="C14" s="5"/>
      <c r="D14" s="5"/>
      <c r="E14" s="5"/>
      <c r="F14" s="5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7">
        <f>ROUND(SUM(S12:S13),5)</f>
        <v>131.69</v>
      </c>
      <c r="T14" s="5"/>
      <c r="U14" s="7">
        <f>U13</f>
        <v>131.69</v>
      </c>
    </row>
    <row r="15" spans="1:21" x14ac:dyDescent="0.25">
      <c r="A15" s="2"/>
      <c r="B15" s="2" t="s">
        <v>1009</v>
      </c>
      <c r="C15" s="2"/>
      <c r="D15" s="2"/>
      <c r="E15" s="2"/>
      <c r="F15" s="2"/>
      <c r="G15" s="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4"/>
      <c r="T15" s="2"/>
      <c r="U15" s="4"/>
    </row>
    <row r="16" spans="1:21" x14ac:dyDescent="0.25">
      <c r="A16" s="5"/>
      <c r="B16" s="5"/>
      <c r="C16" s="5"/>
      <c r="D16" s="5"/>
      <c r="E16" s="5" t="s">
        <v>134</v>
      </c>
      <c r="F16" s="5"/>
      <c r="G16" s="6">
        <v>43409</v>
      </c>
      <c r="H16" s="5"/>
      <c r="I16" s="5" t="s">
        <v>1022</v>
      </c>
      <c r="J16" s="5"/>
      <c r="K16" s="5" t="s">
        <v>1032</v>
      </c>
      <c r="L16" s="5"/>
      <c r="M16" s="5" t="s">
        <v>541</v>
      </c>
      <c r="N16" s="5"/>
      <c r="O16" s="26"/>
      <c r="P16" s="5"/>
      <c r="Q16" s="5" t="s">
        <v>1068</v>
      </c>
      <c r="R16" s="5"/>
      <c r="S16" s="7">
        <v>480.06</v>
      </c>
      <c r="T16" s="5"/>
      <c r="U16" s="7">
        <f>ROUND(U15+S16,5)</f>
        <v>480.06</v>
      </c>
    </row>
    <row r="17" spans="1:21" ht="15.75" thickBot="1" x14ac:dyDescent="0.3">
      <c r="A17" s="5"/>
      <c r="B17" s="5"/>
      <c r="C17" s="5"/>
      <c r="D17" s="5"/>
      <c r="E17" s="5" t="s">
        <v>134</v>
      </c>
      <c r="F17" s="5"/>
      <c r="G17" s="6">
        <v>43409</v>
      </c>
      <c r="H17" s="5"/>
      <c r="I17" s="5" t="s">
        <v>1022</v>
      </c>
      <c r="J17" s="5"/>
      <c r="K17" s="5" t="s">
        <v>1032</v>
      </c>
      <c r="L17" s="5"/>
      <c r="M17" s="5" t="s">
        <v>541</v>
      </c>
      <c r="N17" s="5"/>
      <c r="O17" s="26"/>
      <c r="P17" s="5"/>
      <c r="Q17" s="5" t="s">
        <v>1068</v>
      </c>
      <c r="R17" s="5"/>
      <c r="S17" s="8">
        <v>220.48</v>
      </c>
      <c r="T17" s="5"/>
      <c r="U17" s="8">
        <f>ROUND(U16+S17,5)</f>
        <v>700.54</v>
      </c>
    </row>
    <row r="18" spans="1:21" x14ac:dyDescent="0.25">
      <c r="A18" s="5"/>
      <c r="B18" s="5" t="s">
        <v>1010</v>
      </c>
      <c r="C18" s="5"/>
      <c r="D18" s="5"/>
      <c r="E18" s="5"/>
      <c r="F18" s="5"/>
      <c r="G18" s="6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7">
        <f>ROUND(SUM(S15:S17),5)</f>
        <v>700.54</v>
      </c>
      <c r="T18" s="5"/>
      <c r="U18" s="7">
        <f>U17</f>
        <v>700.54</v>
      </c>
    </row>
    <row r="19" spans="1:21" x14ac:dyDescent="0.25">
      <c r="A19" s="2"/>
      <c r="B19" s="2" t="s">
        <v>1011</v>
      </c>
      <c r="C19" s="2"/>
      <c r="D19" s="2"/>
      <c r="E19" s="2"/>
      <c r="F19" s="2"/>
      <c r="G19" s="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4"/>
      <c r="T19" s="2"/>
      <c r="U19" s="4"/>
    </row>
    <row r="20" spans="1:21" x14ac:dyDescent="0.25">
      <c r="A20" s="5"/>
      <c r="B20" s="5"/>
      <c r="C20" s="5"/>
      <c r="D20" s="5"/>
      <c r="E20" s="5" t="s">
        <v>134</v>
      </c>
      <c r="F20" s="5"/>
      <c r="G20" s="6">
        <v>43412</v>
      </c>
      <c r="H20" s="5"/>
      <c r="I20" s="5" t="s">
        <v>1023</v>
      </c>
      <c r="J20" s="5"/>
      <c r="K20" s="5" t="s">
        <v>1033</v>
      </c>
      <c r="L20" s="5"/>
      <c r="M20" s="5" t="s">
        <v>1060</v>
      </c>
      <c r="N20" s="5"/>
      <c r="O20" s="26"/>
      <c r="P20" s="5"/>
      <c r="Q20" s="5" t="s">
        <v>1068</v>
      </c>
      <c r="R20" s="5"/>
      <c r="S20" s="7">
        <v>34</v>
      </c>
      <c r="T20" s="5"/>
      <c r="U20" s="7">
        <f t="shared" ref="U20:U44" si="0">ROUND(U19+S20,5)</f>
        <v>34</v>
      </c>
    </row>
    <row r="21" spans="1:21" x14ac:dyDescent="0.25">
      <c r="A21" s="5"/>
      <c r="B21" s="5"/>
      <c r="C21" s="5"/>
      <c r="D21" s="5"/>
      <c r="E21" s="5" t="s">
        <v>134</v>
      </c>
      <c r="F21" s="5"/>
      <c r="G21" s="6">
        <v>43412</v>
      </c>
      <c r="H21" s="5"/>
      <c r="I21" s="5" t="s">
        <v>1023</v>
      </c>
      <c r="J21" s="5"/>
      <c r="K21" s="5" t="s">
        <v>1034</v>
      </c>
      <c r="L21" s="5"/>
      <c r="M21" s="5" t="s">
        <v>1065</v>
      </c>
      <c r="N21" s="5"/>
      <c r="O21" s="26"/>
      <c r="P21" s="5"/>
      <c r="Q21" s="5" t="s">
        <v>1068</v>
      </c>
      <c r="R21" s="5"/>
      <c r="S21" s="7">
        <v>43</v>
      </c>
      <c r="T21" s="5"/>
      <c r="U21" s="7">
        <f t="shared" si="0"/>
        <v>77</v>
      </c>
    </row>
    <row r="22" spans="1:21" x14ac:dyDescent="0.25">
      <c r="A22" s="5"/>
      <c r="B22" s="5"/>
      <c r="C22" s="5"/>
      <c r="D22" s="5"/>
      <c r="E22" s="5" t="s">
        <v>134</v>
      </c>
      <c r="F22" s="5"/>
      <c r="G22" s="6">
        <v>43412</v>
      </c>
      <c r="H22" s="5"/>
      <c r="I22" s="5" t="s">
        <v>1023</v>
      </c>
      <c r="J22" s="5"/>
      <c r="K22" s="5" t="s">
        <v>1035</v>
      </c>
      <c r="L22" s="5"/>
      <c r="M22" s="5" t="s">
        <v>1060</v>
      </c>
      <c r="N22" s="5"/>
      <c r="O22" s="26"/>
      <c r="P22" s="5"/>
      <c r="Q22" s="5" t="s">
        <v>1068</v>
      </c>
      <c r="R22" s="5"/>
      <c r="S22" s="7">
        <v>35</v>
      </c>
      <c r="T22" s="5"/>
      <c r="U22" s="7">
        <f t="shared" si="0"/>
        <v>112</v>
      </c>
    </row>
    <row r="23" spans="1:21" x14ac:dyDescent="0.25">
      <c r="A23" s="5"/>
      <c r="B23" s="5"/>
      <c r="C23" s="5"/>
      <c r="D23" s="5"/>
      <c r="E23" s="5" t="s">
        <v>134</v>
      </c>
      <c r="F23" s="5"/>
      <c r="G23" s="6">
        <v>43412</v>
      </c>
      <c r="H23" s="5"/>
      <c r="I23" s="5" t="s">
        <v>1023</v>
      </c>
      <c r="J23" s="5"/>
      <c r="K23" s="5" t="s">
        <v>1036</v>
      </c>
      <c r="L23" s="5"/>
      <c r="M23" s="5" t="s">
        <v>1060</v>
      </c>
      <c r="N23" s="5"/>
      <c r="O23" s="26"/>
      <c r="P23" s="5"/>
      <c r="Q23" s="5" t="s">
        <v>1068</v>
      </c>
      <c r="R23" s="5"/>
      <c r="S23" s="7">
        <v>36.58</v>
      </c>
      <c r="T23" s="5"/>
      <c r="U23" s="7">
        <f t="shared" si="0"/>
        <v>148.58000000000001</v>
      </c>
    </row>
    <row r="24" spans="1:21" x14ac:dyDescent="0.25">
      <c r="A24" s="5"/>
      <c r="B24" s="5"/>
      <c r="C24" s="5"/>
      <c r="D24" s="5"/>
      <c r="E24" s="5" t="s">
        <v>134</v>
      </c>
      <c r="F24" s="5"/>
      <c r="G24" s="6">
        <v>43412</v>
      </c>
      <c r="H24" s="5"/>
      <c r="I24" s="5" t="s">
        <v>1023</v>
      </c>
      <c r="J24" s="5"/>
      <c r="K24" s="5" t="s">
        <v>1037</v>
      </c>
      <c r="L24" s="5"/>
      <c r="M24" s="5" t="s">
        <v>1060</v>
      </c>
      <c r="N24" s="5"/>
      <c r="O24" s="26"/>
      <c r="P24" s="5"/>
      <c r="Q24" s="5" t="s">
        <v>1068</v>
      </c>
      <c r="R24" s="5"/>
      <c r="S24" s="7">
        <v>32.520000000000003</v>
      </c>
      <c r="T24" s="5"/>
      <c r="U24" s="7">
        <f t="shared" si="0"/>
        <v>181.1</v>
      </c>
    </row>
    <row r="25" spans="1:21" x14ac:dyDescent="0.25">
      <c r="A25" s="5"/>
      <c r="B25" s="5"/>
      <c r="C25" s="5"/>
      <c r="D25" s="5"/>
      <c r="E25" s="5" t="s">
        <v>134</v>
      </c>
      <c r="F25" s="5"/>
      <c r="G25" s="6">
        <v>43412</v>
      </c>
      <c r="H25" s="5"/>
      <c r="I25" s="5" t="s">
        <v>1023</v>
      </c>
      <c r="J25" s="5"/>
      <c r="K25" s="5" t="s">
        <v>1038</v>
      </c>
      <c r="L25" s="5"/>
      <c r="M25" s="5" t="s">
        <v>1066</v>
      </c>
      <c r="N25" s="5"/>
      <c r="O25" s="26"/>
      <c r="P25" s="5"/>
      <c r="Q25" s="5" t="s">
        <v>1068</v>
      </c>
      <c r="R25" s="5"/>
      <c r="S25" s="7">
        <v>48</v>
      </c>
      <c r="T25" s="5"/>
      <c r="U25" s="7">
        <f t="shared" si="0"/>
        <v>229.1</v>
      </c>
    </row>
    <row r="26" spans="1:21" x14ac:dyDescent="0.25">
      <c r="A26" s="5"/>
      <c r="B26" s="5"/>
      <c r="C26" s="5"/>
      <c r="D26" s="5"/>
      <c r="E26" s="5" t="s">
        <v>134</v>
      </c>
      <c r="F26" s="5"/>
      <c r="G26" s="6">
        <v>43412</v>
      </c>
      <c r="H26" s="5"/>
      <c r="I26" s="5" t="s">
        <v>1023</v>
      </c>
      <c r="J26" s="5"/>
      <c r="K26" s="5" t="s">
        <v>1039</v>
      </c>
      <c r="L26" s="5"/>
      <c r="M26" s="5" t="s">
        <v>1060</v>
      </c>
      <c r="N26" s="5"/>
      <c r="O26" s="26"/>
      <c r="P26" s="5"/>
      <c r="Q26" s="5" t="s">
        <v>1068</v>
      </c>
      <c r="R26" s="5"/>
      <c r="S26" s="7">
        <v>27.01</v>
      </c>
      <c r="T26" s="5"/>
      <c r="U26" s="7">
        <f t="shared" si="0"/>
        <v>256.11</v>
      </c>
    </row>
    <row r="27" spans="1:21" x14ac:dyDescent="0.25">
      <c r="A27" s="5"/>
      <c r="B27" s="5"/>
      <c r="C27" s="5"/>
      <c r="D27" s="5"/>
      <c r="E27" s="5" t="s">
        <v>134</v>
      </c>
      <c r="F27" s="5"/>
      <c r="G27" s="6">
        <v>43412</v>
      </c>
      <c r="H27" s="5"/>
      <c r="I27" s="5" t="s">
        <v>1023</v>
      </c>
      <c r="J27" s="5"/>
      <c r="K27" s="5" t="s">
        <v>1040</v>
      </c>
      <c r="L27" s="5"/>
      <c r="M27" s="5" t="s">
        <v>1060</v>
      </c>
      <c r="N27" s="5"/>
      <c r="O27" s="26"/>
      <c r="P27" s="5"/>
      <c r="Q27" s="5" t="s">
        <v>1068</v>
      </c>
      <c r="R27" s="5"/>
      <c r="S27" s="7">
        <v>30</v>
      </c>
      <c r="T27" s="5"/>
      <c r="U27" s="7">
        <f t="shared" si="0"/>
        <v>286.11</v>
      </c>
    </row>
    <row r="28" spans="1:21" x14ac:dyDescent="0.25">
      <c r="A28" s="5"/>
      <c r="B28" s="5"/>
      <c r="C28" s="5"/>
      <c r="D28" s="5"/>
      <c r="E28" s="5" t="s">
        <v>134</v>
      </c>
      <c r="F28" s="5"/>
      <c r="G28" s="6">
        <v>43412</v>
      </c>
      <c r="H28" s="5"/>
      <c r="I28" s="5" t="s">
        <v>1023</v>
      </c>
      <c r="J28" s="5"/>
      <c r="K28" s="5" t="s">
        <v>1041</v>
      </c>
      <c r="L28" s="5"/>
      <c r="M28" s="5" t="s">
        <v>1066</v>
      </c>
      <c r="N28" s="5"/>
      <c r="O28" s="26"/>
      <c r="P28" s="5"/>
      <c r="Q28" s="5" t="s">
        <v>1068</v>
      </c>
      <c r="R28" s="5"/>
      <c r="S28" s="7">
        <v>49</v>
      </c>
      <c r="T28" s="5"/>
      <c r="U28" s="7">
        <f t="shared" si="0"/>
        <v>335.11</v>
      </c>
    </row>
    <row r="29" spans="1:21" x14ac:dyDescent="0.25">
      <c r="A29" s="5"/>
      <c r="B29" s="5"/>
      <c r="C29" s="5"/>
      <c r="D29" s="5"/>
      <c r="E29" s="5" t="s">
        <v>134</v>
      </c>
      <c r="F29" s="5"/>
      <c r="G29" s="6">
        <v>43412</v>
      </c>
      <c r="H29" s="5"/>
      <c r="I29" s="5" t="s">
        <v>1023</v>
      </c>
      <c r="J29" s="5"/>
      <c r="K29" s="5" t="s">
        <v>1042</v>
      </c>
      <c r="L29" s="5"/>
      <c r="M29" s="5" t="s">
        <v>1060</v>
      </c>
      <c r="N29" s="5"/>
      <c r="O29" s="26"/>
      <c r="P29" s="5"/>
      <c r="Q29" s="5" t="s">
        <v>1068</v>
      </c>
      <c r="R29" s="5"/>
      <c r="S29" s="7">
        <v>26.33</v>
      </c>
      <c r="T29" s="5"/>
      <c r="U29" s="7">
        <f t="shared" si="0"/>
        <v>361.44</v>
      </c>
    </row>
    <row r="30" spans="1:21" x14ac:dyDescent="0.25">
      <c r="A30" s="5"/>
      <c r="B30" s="5"/>
      <c r="C30" s="5"/>
      <c r="D30" s="5"/>
      <c r="E30" s="5" t="s">
        <v>134</v>
      </c>
      <c r="F30" s="5"/>
      <c r="G30" s="6">
        <v>43412</v>
      </c>
      <c r="H30" s="5"/>
      <c r="I30" s="5" t="s">
        <v>1023</v>
      </c>
      <c r="J30" s="5"/>
      <c r="K30" s="5" t="s">
        <v>1043</v>
      </c>
      <c r="L30" s="5"/>
      <c r="M30" s="5" t="s">
        <v>1060</v>
      </c>
      <c r="N30" s="5"/>
      <c r="O30" s="26"/>
      <c r="P30" s="5"/>
      <c r="Q30" s="5" t="s">
        <v>1068</v>
      </c>
      <c r="R30" s="5"/>
      <c r="S30" s="7">
        <v>26.21</v>
      </c>
      <c r="T30" s="5"/>
      <c r="U30" s="7">
        <f t="shared" si="0"/>
        <v>387.65</v>
      </c>
    </row>
    <row r="31" spans="1:21" x14ac:dyDescent="0.25">
      <c r="A31" s="5"/>
      <c r="B31" s="5"/>
      <c r="C31" s="5"/>
      <c r="D31" s="5"/>
      <c r="E31" s="5" t="s">
        <v>134</v>
      </c>
      <c r="F31" s="5"/>
      <c r="G31" s="6">
        <v>43412</v>
      </c>
      <c r="H31" s="5"/>
      <c r="I31" s="5" t="s">
        <v>1023</v>
      </c>
      <c r="J31" s="5"/>
      <c r="K31" s="5" t="s">
        <v>1044</v>
      </c>
      <c r="L31" s="5"/>
      <c r="M31" s="5" t="s">
        <v>1066</v>
      </c>
      <c r="N31" s="5"/>
      <c r="O31" s="26"/>
      <c r="P31" s="5"/>
      <c r="Q31" s="5" t="s">
        <v>1068</v>
      </c>
      <c r="R31" s="5"/>
      <c r="S31" s="7">
        <v>32</v>
      </c>
      <c r="T31" s="5"/>
      <c r="U31" s="7">
        <f t="shared" si="0"/>
        <v>419.65</v>
      </c>
    </row>
    <row r="32" spans="1:21" x14ac:dyDescent="0.25">
      <c r="A32" s="5"/>
      <c r="B32" s="5"/>
      <c r="C32" s="5"/>
      <c r="D32" s="5"/>
      <c r="E32" s="5" t="s">
        <v>134</v>
      </c>
      <c r="F32" s="5"/>
      <c r="G32" s="6">
        <v>43412</v>
      </c>
      <c r="H32" s="5"/>
      <c r="I32" s="5" t="s">
        <v>1023</v>
      </c>
      <c r="J32" s="5"/>
      <c r="K32" s="5" t="s">
        <v>1045</v>
      </c>
      <c r="L32" s="5"/>
      <c r="M32" s="5" t="s">
        <v>1060</v>
      </c>
      <c r="N32" s="5"/>
      <c r="O32" s="26"/>
      <c r="P32" s="5"/>
      <c r="Q32" s="5" t="s">
        <v>1068</v>
      </c>
      <c r="R32" s="5"/>
      <c r="S32" s="7">
        <v>26.48</v>
      </c>
      <c r="T32" s="5"/>
      <c r="U32" s="7">
        <f t="shared" si="0"/>
        <v>446.13</v>
      </c>
    </row>
    <row r="33" spans="1:21" x14ac:dyDescent="0.25">
      <c r="A33" s="5"/>
      <c r="B33" s="5"/>
      <c r="C33" s="5"/>
      <c r="D33" s="5"/>
      <c r="E33" s="5" t="s">
        <v>134</v>
      </c>
      <c r="F33" s="5"/>
      <c r="G33" s="6">
        <v>43412</v>
      </c>
      <c r="H33" s="5"/>
      <c r="I33" s="5" t="s">
        <v>1023</v>
      </c>
      <c r="J33" s="5"/>
      <c r="K33" s="5" t="s">
        <v>1046</v>
      </c>
      <c r="L33" s="5"/>
      <c r="M33" s="5" t="s">
        <v>1060</v>
      </c>
      <c r="N33" s="5"/>
      <c r="O33" s="26"/>
      <c r="P33" s="5"/>
      <c r="Q33" s="5" t="s">
        <v>1068</v>
      </c>
      <c r="R33" s="5"/>
      <c r="S33" s="7">
        <v>21</v>
      </c>
      <c r="T33" s="5"/>
      <c r="U33" s="7">
        <f t="shared" si="0"/>
        <v>467.13</v>
      </c>
    </row>
    <row r="34" spans="1:21" x14ac:dyDescent="0.25">
      <c r="A34" s="5"/>
      <c r="B34" s="5"/>
      <c r="C34" s="5"/>
      <c r="D34" s="5"/>
      <c r="E34" s="5" t="s">
        <v>134</v>
      </c>
      <c r="F34" s="5"/>
      <c r="G34" s="6">
        <v>43412</v>
      </c>
      <c r="H34" s="5"/>
      <c r="I34" s="5" t="s">
        <v>1023</v>
      </c>
      <c r="J34" s="5"/>
      <c r="K34" s="5" t="s">
        <v>1047</v>
      </c>
      <c r="L34" s="5"/>
      <c r="M34" s="5" t="s">
        <v>1066</v>
      </c>
      <c r="N34" s="5"/>
      <c r="O34" s="26"/>
      <c r="P34" s="5"/>
      <c r="Q34" s="5" t="s">
        <v>1068</v>
      </c>
      <c r="R34" s="5"/>
      <c r="S34" s="7">
        <v>48</v>
      </c>
      <c r="T34" s="5"/>
      <c r="U34" s="7">
        <f t="shared" si="0"/>
        <v>515.13</v>
      </c>
    </row>
    <row r="35" spans="1:21" x14ac:dyDescent="0.25">
      <c r="A35" s="5"/>
      <c r="B35" s="5"/>
      <c r="C35" s="5"/>
      <c r="D35" s="5"/>
      <c r="E35" s="5" t="s">
        <v>134</v>
      </c>
      <c r="F35" s="5"/>
      <c r="G35" s="6">
        <v>43412</v>
      </c>
      <c r="H35" s="5"/>
      <c r="I35" s="5" t="s">
        <v>1023</v>
      </c>
      <c r="J35" s="5"/>
      <c r="K35" s="5" t="s">
        <v>1048</v>
      </c>
      <c r="L35" s="5"/>
      <c r="M35" s="5" t="s">
        <v>1060</v>
      </c>
      <c r="N35" s="5"/>
      <c r="O35" s="26"/>
      <c r="P35" s="5"/>
      <c r="Q35" s="5" t="s">
        <v>1068</v>
      </c>
      <c r="R35" s="5"/>
      <c r="S35" s="7">
        <v>30.67</v>
      </c>
      <c r="T35" s="5"/>
      <c r="U35" s="7">
        <f t="shared" si="0"/>
        <v>545.79999999999995</v>
      </c>
    </row>
    <row r="36" spans="1:21" x14ac:dyDescent="0.25">
      <c r="A36" s="5"/>
      <c r="B36" s="5"/>
      <c r="C36" s="5"/>
      <c r="D36" s="5"/>
      <c r="E36" s="5" t="s">
        <v>134</v>
      </c>
      <c r="F36" s="5"/>
      <c r="G36" s="6">
        <v>43412</v>
      </c>
      <c r="H36" s="5"/>
      <c r="I36" s="5" t="s">
        <v>1023</v>
      </c>
      <c r="J36" s="5"/>
      <c r="K36" s="5" t="s">
        <v>1049</v>
      </c>
      <c r="L36" s="5"/>
      <c r="M36" s="5" t="s">
        <v>1060</v>
      </c>
      <c r="N36" s="5"/>
      <c r="O36" s="26"/>
      <c r="P36" s="5"/>
      <c r="Q36" s="5" t="s">
        <v>1068</v>
      </c>
      <c r="R36" s="5"/>
      <c r="S36" s="7">
        <v>35.22</v>
      </c>
      <c r="T36" s="5"/>
      <c r="U36" s="7">
        <f t="shared" si="0"/>
        <v>581.02</v>
      </c>
    </row>
    <row r="37" spans="1:21" x14ac:dyDescent="0.25">
      <c r="A37" s="5"/>
      <c r="B37" s="5"/>
      <c r="C37" s="5"/>
      <c r="D37" s="5"/>
      <c r="E37" s="5" t="s">
        <v>134</v>
      </c>
      <c r="F37" s="5"/>
      <c r="G37" s="6">
        <v>43412</v>
      </c>
      <c r="H37" s="5"/>
      <c r="I37" s="5" t="s">
        <v>1023</v>
      </c>
      <c r="J37" s="5"/>
      <c r="K37" s="5" t="s">
        <v>1050</v>
      </c>
      <c r="L37" s="5"/>
      <c r="M37" s="5" t="s">
        <v>1066</v>
      </c>
      <c r="N37" s="5"/>
      <c r="O37" s="26"/>
      <c r="P37" s="5"/>
      <c r="Q37" s="5" t="s">
        <v>1068</v>
      </c>
      <c r="R37" s="5"/>
      <c r="S37" s="7">
        <v>21</v>
      </c>
      <c r="T37" s="5"/>
      <c r="U37" s="7">
        <f t="shared" si="0"/>
        <v>602.02</v>
      </c>
    </row>
    <row r="38" spans="1:21" x14ac:dyDescent="0.25">
      <c r="A38" s="5"/>
      <c r="B38" s="5"/>
      <c r="C38" s="5"/>
      <c r="D38" s="5"/>
      <c r="E38" s="5" t="s">
        <v>134</v>
      </c>
      <c r="F38" s="5"/>
      <c r="G38" s="6">
        <v>43412</v>
      </c>
      <c r="H38" s="5"/>
      <c r="I38" s="5" t="s">
        <v>1023</v>
      </c>
      <c r="J38" s="5"/>
      <c r="K38" s="5" t="s">
        <v>1051</v>
      </c>
      <c r="L38" s="5"/>
      <c r="M38" s="5" t="s">
        <v>1060</v>
      </c>
      <c r="N38" s="5"/>
      <c r="O38" s="26"/>
      <c r="P38" s="5"/>
      <c r="Q38" s="5" t="s">
        <v>1068</v>
      </c>
      <c r="R38" s="5"/>
      <c r="S38" s="7">
        <v>27</v>
      </c>
      <c r="T38" s="5"/>
      <c r="U38" s="7">
        <f t="shared" si="0"/>
        <v>629.02</v>
      </c>
    </row>
    <row r="39" spans="1:21" x14ac:dyDescent="0.25">
      <c r="A39" s="5"/>
      <c r="B39" s="5"/>
      <c r="C39" s="5"/>
      <c r="D39" s="5"/>
      <c r="E39" s="5" t="s">
        <v>134</v>
      </c>
      <c r="F39" s="5"/>
      <c r="G39" s="6">
        <v>43412</v>
      </c>
      <c r="H39" s="5"/>
      <c r="I39" s="5" t="s">
        <v>1023</v>
      </c>
      <c r="J39" s="5"/>
      <c r="K39" s="5" t="s">
        <v>1052</v>
      </c>
      <c r="L39" s="5"/>
      <c r="M39" s="5" t="s">
        <v>1066</v>
      </c>
      <c r="N39" s="5"/>
      <c r="O39" s="26"/>
      <c r="P39" s="5"/>
      <c r="Q39" s="5" t="s">
        <v>1068</v>
      </c>
      <c r="R39" s="5"/>
      <c r="S39" s="7">
        <v>40</v>
      </c>
      <c r="T39" s="5"/>
      <c r="U39" s="7">
        <f t="shared" si="0"/>
        <v>669.02</v>
      </c>
    </row>
    <row r="40" spans="1:21" x14ac:dyDescent="0.25">
      <c r="A40" s="5"/>
      <c r="B40" s="5"/>
      <c r="C40" s="5"/>
      <c r="D40" s="5"/>
      <c r="E40" s="5" t="s">
        <v>134</v>
      </c>
      <c r="F40" s="5"/>
      <c r="G40" s="6">
        <v>43412</v>
      </c>
      <c r="H40" s="5"/>
      <c r="I40" s="5" t="s">
        <v>1023</v>
      </c>
      <c r="J40" s="5"/>
      <c r="K40" s="5" t="s">
        <v>1053</v>
      </c>
      <c r="L40" s="5"/>
      <c r="M40" s="5" t="s">
        <v>1060</v>
      </c>
      <c r="N40" s="5"/>
      <c r="O40" s="26"/>
      <c r="P40" s="5"/>
      <c r="Q40" s="5" t="s">
        <v>1068</v>
      </c>
      <c r="R40" s="5"/>
      <c r="S40" s="7">
        <v>25.08</v>
      </c>
      <c r="T40" s="5"/>
      <c r="U40" s="7">
        <f t="shared" si="0"/>
        <v>694.1</v>
      </c>
    </row>
    <row r="41" spans="1:21" x14ac:dyDescent="0.25">
      <c r="A41" s="5"/>
      <c r="B41" s="5"/>
      <c r="C41" s="5"/>
      <c r="D41" s="5"/>
      <c r="E41" s="5" t="s">
        <v>134</v>
      </c>
      <c r="F41" s="5"/>
      <c r="G41" s="6">
        <v>43412</v>
      </c>
      <c r="H41" s="5"/>
      <c r="I41" s="5" t="s">
        <v>1023</v>
      </c>
      <c r="J41" s="5"/>
      <c r="K41" s="5" t="s">
        <v>1054</v>
      </c>
      <c r="L41" s="5"/>
      <c r="M41" s="5" t="s">
        <v>1060</v>
      </c>
      <c r="N41" s="5"/>
      <c r="O41" s="26"/>
      <c r="P41" s="5"/>
      <c r="Q41" s="5" t="s">
        <v>1068</v>
      </c>
      <c r="R41" s="5"/>
      <c r="S41" s="7">
        <v>29.01</v>
      </c>
      <c r="T41" s="5"/>
      <c r="U41" s="7">
        <f t="shared" si="0"/>
        <v>723.11</v>
      </c>
    </row>
    <row r="42" spans="1:21" x14ac:dyDescent="0.25">
      <c r="A42" s="5"/>
      <c r="B42" s="5"/>
      <c r="C42" s="5"/>
      <c r="D42" s="5"/>
      <c r="E42" s="5" t="s">
        <v>134</v>
      </c>
      <c r="F42" s="5"/>
      <c r="G42" s="6">
        <v>43412</v>
      </c>
      <c r="H42" s="5"/>
      <c r="I42" s="5" t="s">
        <v>1023</v>
      </c>
      <c r="J42" s="5"/>
      <c r="K42" s="5" t="s">
        <v>1055</v>
      </c>
      <c r="L42" s="5"/>
      <c r="M42" s="5" t="s">
        <v>1060</v>
      </c>
      <c r="N42" s="5"/>
      <c r="O42" s="26"/>
      <c r="P42" s="5"/>
      <c r="Q42" s="5" t="s">
        <v>1068</v>
      </c>
      <c r="R42" s="5"/>
      <c r="S42" s="7">
        <v>27.01</v>
      </c>
      <c r="T42" s="5"/>
      <c r="U42" s="7">
        <f t="shared" si="0"/>
        <v>750.12</v>
      </c>
    </row>
    <row r="43" spans="1:21" x14ac:dyDescent="0.25">
      <c r="A43" s="5"/>
      <c r="B43" s="5"/>
      <c r="C43" s="5"/>
      <c r="D43" s="5"/>
      <c r="E43" s="5" t="s">
        <v>134</v>
      </c>
      <c r="F43" s="5"/>
      <c r="G43" s="6">
        <v>43412</v>
      </c>
      <c r="H43" s="5"/>
      <c r="I43" s="5" t="s">
        <v>1023</v>
      </c>
      <c r="J43" s="5"/>
      <c r="K43" s="5" t="s">
        <v>1056</v>
      </c>
      <c r="L43" s="5"/>
      <c r="M43" s="5" t="s">
        <v>1060</v>
      </c>
      <c r="N43" s="5"/>
      <c r="O43" s="26"/>
      <c r="P43" s="5"/>
      <c r="Q43" s="5" t="s">
        <v>1068</v>
      </c>
      <c r="R43" s="5"/>
      <c r="S43" s="7">
        <v>23</v>
      </c>
      <c r="T43" s="5"/>
      <c r="U43" s="7">
        <f t="shared" si="0"/>
        <v>773.12</v>
      </c>
    </row>
    <row r="44" spans="1:21" ht="15.75" thickBot="1" x14ac:dyDescent="0.3">
      <c r="A44" s="5"/>
      <c r="B44" s="5"/>
      <c r="C44" s="5"/>
      <c r="D44" s="5"/>
      <c r="E44" s="5" t="s">
        <v>134</v>
      </c>
      <c r="F44" s="5"/>
      <c r="G44" s="6">
        <v>43412</v>
      </c>
      <c r="H44" s="5"/>
      <c r="I44" s="5" t="s">
        <v>1023</v>
      </c>
      <c r="J44" s="5"/>
      <c r="K44" s="5" t="s">
        <v>1057</v>
      </c>
      <c r="L44" s="5"/>
      <c r="M44" s="5" t="s">
        <v>1066</v>
      </c>
      <c r="N44" s="5"/>
      <c r="O44" s="26"/>
      <c r="P44" s="5"/>
      <c r="Q44" s="5" t="s">
        <v>1068</v>
      </c>
      <c r="R44" s="5"/>
      <c r="S44" s="8">
        <v>48</v>
      </c>
      <c r="T44" s="5"/>
      <c r="U44" s="8">
        <f t="shared" si="0"/>
        <v>821.12</v>
      </c>
    </row>
    <row r="45" spans="1:21" x14ac:dyDescent="0.25">
      <c r="A45" s="5"/>
      <c r="B45" s="5" t="s">
        <v>1012</v>
      </c>
      <c r="C45" s="5"/>
      <c r="D45" s="5"/>
      <c r="E45" s="5"/>
      <c r="F45" s="5"/>
      <c r="G45" s="6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7">
        <f>ROUND(SUM(S19:S44),5)</f>
        <v>821.12</v>
      </c>
      <c r="T45" s="5"/>
      <c r="U45" s="7">
        <f>U44</f>
        <v>821.12</v>
      </c>
    </row>
    <row r="46" spans="1:21" x14ac:dyDescent="0.25">
      <c r="A46" s="2"/>
      <c r="B46" s="2" t="s">
        <v>1013</v>
      </c>
      <c r="C46" s="2"/>
      <c r="D46" s="2"/>
      <c r="E46" s="2"/>
      <c r="F46" s="2"/>
      <c r="G46" s="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4"/>
      <c r="T46" s="2"/>
      <c r="U46" s="4"/>
    </row>
    <row r="47" spans="1:21" x14ac:dyDescent="0.25">
      <c r="A47" s="5"/>
      <c r="B47" s="5"/>
      <c r="C47" s="5"/>
      <c r="D47" s="5"/>
      <c r="E47" s="5" t="s">
        <v>134</v>
      </c>
      <c r="F47" s="5"/>
      <c r="G47" s="6">
        <v>43409</v>
      </c>
      <c r="H47" s="5"/>
      <c r="I47" s="5" t="s">
        <v>1024</v>
      </c>
      <c r="J47" s="5"/>
      <c r="K47" s="5" t="s">
        <v>1058</v>
      </c>
      <c r="L47" s="5"/>
      <c r="M47" s="5" t="s">
        <v>1066</v>
      </c>
      <c r="N47" s="5"/>
      <c r="O47" s="26"/>
      <c r="P47" s="5"/>
      <c r="Q47" s="5" t="s">
        <v>1068</v>
      </c>
      <c r="R47" s="5"/>
      <c r="S47" s="7">
        <v>40</v>
      </c>
      <c r="T47" s="5"/>
      <c r="U47" s="7">
        <f>ROUND(U46+S47,5)</f>
        <v>40</v>
      </c>
    </row>
    <row r="48" spans="1:21" ht="15.75" thickBot="1" x14ac:dyDescent="0.3">
      <c r="A48" s="5"/>
      <c r="B48" s="5"/>
      <c r="C48" s="5"/>
      <c r="D48" s="5"/>
      <c r="E48" s="5" t="s">
        <v>134</v>
      </c>
      <c r="F48" s="5"/>
      <c r="G48" s="6">
        <v>43423</v>
      </c>
      <c r="H48" s="5"/>
      <c r="I48" s="5" t="s">
        <v>1025</v>
      </c>
      <c r="J48" s="5"/>
      <c r="K48" s="5" t="s">
        <v>1059</v>
      </c>
      <c r="L48" s="5"/>
      <c r="M48" s="5" t="s">
        <v>1060</v>
      </c>
      <c r="N48" s="5"/>
      <c r="O48" s="26"/>
      <c r="P48" s="5"/>
      <c r="Q48" s="5" t="s">
        <v>1069</v>
      </c>
      <c r="R48" s="5"/>
      <c r="S48" s="8">
        <v>67.03</v>
      </c>
      <c r="T48" s="5"/>
      <c r="U48" s="8">
        <f>ROUND(U47+S48,5)</f>
        <v>107.03</v>
      </c>
    </row>
    <row r="49" spans="1:21" x14ac:dyDescent="0.25">
      <c r="A49" s="5"/>
      <c r="B49" s="5" t="s">
        <v>1014</v>
      </c>
      <c r="C49" s="5"/>
      <c r="D49" s="5"/>
      <c r="E49" s="5"/>
      <c r="F49" s="5"/>
      <c r="G49" s="6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7">
        <f>ROUND(SUM(S46:S48),5)</f>
        <v>107.03</v>
      </c>
      <c r="T49" s="5"/>
      <c r="U49" s="7">
        <f>U48</f>
        <v>107.03</v>
      </c>
    </row>
    <row r="50" spans="1:21" x14ac:dyDescent="0.25">
      <c r="A50" s="2"/>
      <c r="B50" s="2" t="s">
        <v>1015</v>
      </c>
      <c r="C50" s="2"/>
      <c r="D50" s="2"/>
      <c r="E50" s="2"/>
      <c r="F50" s="2"/>
      <c r="G50" s="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4"/>
      <c r="T50" s="2"/>
      <c r="U50" s="4"/>
    </row>
    <row r="51" spans="1:21" x14ac:dyDescent="0.25">
      <c r="A51" s="5"/>
      <c r="B51" s="5"/>
      <c r="C51" s="5"/>
      <c r="D51" s="5"/>
      <c r="E51" s="5" t="s">
        <v>134</v>
      </c>
      <c r="F51" s="5"/>
      <c r="G51" s="6">
        <v>43409</v>
      </c>
      <c r="H51" s="5"/>
      <c r="I51" s="5" t="s">
        <v>1026</v>
      </c>
      <c r="J51" s="5"/>
      <c r="K51" s="5" t="s">
        <v>1060</v>
      </c>
      <c r="L51" s="5"/>
      <c r="M51" s="5" t="s">
        <v>541</v>
      </c>
      <c r="N51" s="5"/>
      <c r="O51" s="26"/>
      <c r="P51" s="5"/>
      <c r="Q51" s="5" t="s">
        <v>1068</v>
      </c>
      <c r="R51" s="5"/>
      <c r="S51" s="7">
        <v>42.22</v>
      </c>
      <c r="T51" s="5"/>
      <c r="U51" s="7">
        <f>ROUND(U50+S51,5)</f>
        <v>42.22</v>
      </c>
    </row>
    <row r="52" spans="1:21" ht="15.75" thickBot="1" x14ac:dyDescent="0.3">
      <c r="A52" s="5"/>
      <c r="B52" s="5"/>
      <c r="C52" s="5"/>
      <c r="D52" s="5"/>
      <c r="E52" s="5" t="s">
        <v>134</v>
      </c>
      <c r="F52" s="5"/>
      <c r="G52" s="6">
        <v>43409</v>
      </c>
      <c r="H52" s="5"/>
      <c r="I52" s="5" t="s">
        <v>1026</v>
      </c>
      <c r="J52" s="5"/>
      <c r="K52" s="5" t="s">
        <v>1060</v>
      </c>
      <c r="L52" s="5"/>
      <c r="M52" s="5" t="s">
        <v>541</v>
      </c>
      <c r="N52" s="5"/>
      <c r="O52" s="26"/>
      <c r="P52" s="5"/>
      <c r="Q52" s="5" t="s">
        <v>1068</v>
      </c>
      <c r="R52" s="5"/>
      <c r="S52" s="9">
        <v>17.32</v>
      </c>
      <c r="T52" s="5"/>
      <c r="U52" s="9">
        <f>ROUND(U51+S52,5)</f>
        <v>59.54</v>
      </c>
    </row>
    <row r="53" spans="1:21" ht="15.75" thickBot="1" x14ac:dyDescent="0.3">
      <c r="A53" s="5"/>
      <c r="B53" s="5" t="s">
        <v>1016</v>
      </c>
      <c r="C53" s="5"/>
      <c r="D53" s="5"/>
      <c r="E53" s="5"/>
      <c r="F53" s="5"/>
      <c r="G53" s="6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10">
        <f>ROUND(SUM(S50:S52),5)</f>
        <v>59.54</v>
      </c>
      <c r="T53" s="5"/>
      <c r="U53" s="10">
        <f>U52</f>
        <v>59.54</v>
      </c>
    </row>
    <row r="54" spans="1:21" s="12" customFormat="1" ht="12" thickBot="1" x14ac:dyDescent="0.25">
      <c r="A54" s="2" t="s">
        <v>604</v>
      </c>
      <c r="B54" s="2"/>
      <c r="C54" s="2"/>
      <c r="D54" s="2"/>
      <c r="E54" s="2"/>
      <c r="F54" s="2"/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11">
        <f>ROUND(S4+S8+S11+S14+S18+S45+S49+S53,5)</f>
        <v>2470.46</v>
      </c>
      <c r="T54" s="2"/>
      <c r="U54" s="11">
        <f>ROUND(U4+U8+U11+U14+U18+U45+U49+U53,5)</f>
        <v>2470.46</v>
      </c>
    </row>
    <row r="55" spans="1:21" ht="15.75" thickTop="1" x14ac:dyDescent="0.25"/>
  </sheetData>
  <pageMargins left="0.7" right="0.7" top="0.75" bottom="0.75" header="0.1" footer="0.3"/>
  <pageSetup orientation="portrait" r:id="rId1"/>
  <headerFooter>
    <oddHeader>&amp;L&amp;"Arial,Bold"&amp;8 1:11 PM
&amp;"Arial,Bold"&amp;8 12/12/18
&amp;"Arial,Bold"&amp;8 Accrual Basis&amp;C&amp;"Arial,Bold"&amp;12 City of Dyer Police
&amp;"Arial,Bold"&amp;14 Expenses by Vendor Detail
&amp;"Arial,Bold"&amp;10 November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638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6385" r:id="rId4" name="FILTER"/>
      </mc:Fallback>
    </mc:AlternateContent>
    <mc:AlternateContent xmlns:mc="http://schemas.openxmlformats.org/markup-compatibility/2006">
      <mc:Choice Requires="x14">
        <control shapeId="1638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6386" r:id="rId6" name="HEADER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F26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25" customWidth="1"/>
    <col min="5" max="5" width="31.42578125" style="25" customWidth="1"/>
    <col min="6" max="6" width="8.5703125" style="19" bestFit="1" customWidth="1"/>
  </cols>
  <sheetData>
    <row r="1" spans="1:6" s="18" customFormat="1" ht="15.75" thickBot="1" x14ac:dyDescent="0.3">
      <c r="A1" s="24"/>
      <c r="B1" s="24"/>
      <c r="C1" s="24"/>
      <c r="D1" s="24"/>
      <c r="E1" s="24"/>
      <c r="F1" s="17" t="s">
        <v>935</v>
      </c>
    </row>
    <row r="2" spans="1:6" ht="15.75" thickTop="1" x14ac:dyDescent="0.25">
      <c r="A2" s="2" t="s">
        <v>936</v>
      </c>
      <c r="B2" s="2"/>
      <c r="C2" s="2"/>
      <c r="D2" s="2"/>
      <c r="E2" s="2"/>
      <c r="F2" s="7"/>
    </row>
    <row r="3" spans="1:6" x14ac:dyDescent="0.25">
      <c r="A3" s="2"/>
      <c r="B3" s="2" t="s">
        <v>937</v>
      </c>
      <c r="C3" s="2"/>
      <c r="D3" s="2"/>
      <c r="E3" s="2"/>
      <c r="F3" s="7"/>
    </row>
    <row r="4" spans="1:6" x14ac:dyDescent="0.25">
      <c r="A4" s="2"/>
      <c r="B4" s="2"/>
      <c r="C4" s="2" t="s">
        <v>938</v>
      </c>
      <c r="D4" s="2"/>
      <c r="E4" s="2"/>
      <c r="F4" s="7"/>
    </row>
    <row r="5" spans="1:6" x14ac:dyDescent="0.25">
      <c r="A5" s="2"/>
      <c r="B5" s="2"/>
      <c r="C5" s="2"/>
      <c r="D5" s="2" t="s">
        <v>1070</v>
      </c>
      <c r="E5" s="2"/>
      <c r="F5" s="7"/>
    </row>
    <row r="6" spans="1:6" x14ac:dyDescent="0.25">
      <c r="A6" s="2"/>
      <c r="B6" s="2"/>
      <c r="C6" s="2"/>
      <c r="D6" s="2"/>
      <c r="E6" s="2" t="s">
        <v>1071</v>
      </c>
      <c r="F6" s="7">
        <v>33.74</v>
      </c>
    </row>
    <row r="7" spans="1:6" x14ac:dyDescent="0.25">
      <c r="A7" s="2"/>
      <c r="B7" s="2"/>
      <c r="C7" s="2"/>
      <c r="D7" s="2"/>
      <c r="E7" s="2" t="s">
        <v>1072</v>
      </c>
      <c r="F7" s="7">
        <v>88.74</v>
      </c>
    </row>
    <row r="8" spans="1:6" x14ac:dyDescent="0.25">
      <c r="A8" s="2"/>
      <c r="B8" s="2"/>
      <c r="C8" s="2"/>
      <c r="D8" s="2"/>
      <c r="E8" s="2" t="s">
        <v>1073</v>
      </c>
      <c r="F8" s="7">
        <v>1783.7</v>
      </c>
    </row>
    <row r="9" spans="1:6" x14ac:dyDescent="0.25">
      <c r="A9" s="2"/>
      <c r="B9" s="2"/>
      <c r="C9" s="2"/>
      <c r="D9" s="2"/>
      <c r="E9" s="2" t="s">
        <v>1068</v>
      </c>
      <c r="F9" s="7">
        <v>1609.63</v>
      </c>
    </row>
    <row r="10" spans="1:6" x14ac:dyDescent="0.25">
      <c r="A10" s="2"/>
      <c r="B10" s="2"/>
      <c r="C10" s="2"/>
      <c r="D10" s="2"/>
      <c r="E10" s="2" t="s">
        <v>1074</v>
      </c>
      <c r="F10" s="7">
        <v>127.53</v>
      </c>
    </row>
    <row r="11" spans="1:6" x14ac:dyDescent="0.25">
      <c r="A11" s="2"/>
      <c r="B11" s="2"/>
      <c r="C11" s="2"/>
      <c r="D11" s="2"/>
      <c r="E11" s="2" t="s">
        <v>1069</v>
      </c>
      <c r="F11" s="7">
        <v>6215.23</v>
      </c>
    </row>
    <row r="12" spans="1:6" x14ac:dyDescent="0.25">
      <c r="A12" s="2"/>
      <c r="B12" s="2"/>
      <c r="C12" s="2"/>
      <c r="D12" s="2"/>
      <c r="E12" s="2" t="s">
        <v>1067</v>
      </c>
      <c r="F12" s="7">
        <v>576.52</v>
      </c>
    </row>
    <row r="13" spans="1:6" x14ac:dyDescent="0.25">
      <c r="A13" s="2"/>
      <c r="B13" s="2"/>
      <c r="C13" s="2"/>
      <c r="D13" s="2"/>
      <c r="E13" s="2" t="s">
        <v>1075</v>
      </c>
      <c r="F13" s="7">
        <v>3197.58</v>
      </c>
    </row>
    <row r="14" spans="1:6" ht="15.75" thickBot="1" x14ac:dyDescent="0.3">
      <c r="A14" s="2"/>
      <c r="B14" s="2"/>
      <c r="C14" s="2"/>
      <c r="D14" s="2"/>
      <c r="E14" s="2" t="s">
        <v>1076</v>
      </c>
      <c r="F14" s="9">
        <v>-5910.08</v>
      </c>
    </row>
    <row r="15" spans="1:6" ht="15.75" thickBot="1" x14ac:dyDescent="0.3">
      <c r="A15" s="2"/>
      <c r="B15" s="2"/>
      <c r="C15" s="2"/>
      <c r="D15" s="2" t="s">
        <v>1077</v>
      </c>
      <c r="E15" s="2"/>
      <c r="F15" s="10">
        <f>ROUND(SUM(F5:F14),5)</f>
        <v>7722.59</v>
      </c>
    </row>
    <row r="16" spans="1:6" ht="15.75" thickBot="1" x14ac:dyDescent="0.3">
      <c r="A16" s="2"/>
      <c r="B16" s="2"/>
      <c r="C16" s="2" t="s">
        <v>941</v>
      </c>
      <c r="D16" s="2"/>
      <c r="E16" s="2"/>
      <c r="F16" s="10">
        <f>ROUND(F4+F15,5)</f>
        <v>7722.59</v>
      </c>
    </row>
    <row r="17" spans="1:6" ht="15.75" thickBot="1" x14ac:dyDescent="0.3">
      <c r="A17" s="2"/>
      <c r="B17" s="2" t="s">
        <v>942</v>
      </c>
      <c r="C17" s="2"/>
      <c r="D17" s="2"/>
      <c r="E17" s="2"/>
      <c r="F17" s="10">
        <f>ROUND(F3+F16,5)</f>
        <v>7722.59</v>
      </c>
    </row>
    <row r="18" spans="1:6" s="12" customFormat="1" ht="12" thickBot="1" x14ac:dyDescent="0.25">
      <c r="A18" s="2" t="s">
        <v>943</v>
      </c>
      <c r="B18" s="2"/>
      <c r="C18" s="2"/>
      <c r="D18" s="2"/>
      <c r="E18" s="2"/>
      <c r="F18" s="11">
        <f>ROUND(F2+F17,5)</f>
        <v>7722.59</v>
      </c>
    </row>
    <row r="19" spans="1:6" ht="15.75" thickTop="1" x14ac:dyDescent="0.25">
      <c r="A19" s="2" t="s">
        <v>944</v>
      </c>
      <c r="B19" s="2"/>
      <c r="C19" s="2"/>
      <c r="D19" s="2"/>
      <c r="E19" s="2"/>
      <c r="F19" s="7"/>
    </row>
    <row r="20" spans="1:6" x14ac:dyDescent="0.25">
      <c r="A20" s="2"/>
      <c r="B20" s="2" t="s">
        <v>955</v>
      </c>
      <c r="C20" s="2"/>
      <c r="D20" s="2"/>
      <c r="E20" s="2"/>
      <c r="F20" s="7"/>
    </row>
    <row r="21" spans="1:6" x14ac:dyDescent="0.25">
      <c r="A21" s="2"/>
      <c r="B21" s="2"/>
      <c r="C21" s="2" t="s">
        <v>1000</v>
      </c>
      <c r="D21" s="2"/>
      <c r="E21" s="2"/>
      <c r="F21" s="7">
        <v>20708.87</v>
      </c>
    </row>
    <row r="22" spans="1:6" x14ac:dyDescent="0.25">
      <c r="A22" s="2"/>
      <c r="B22" s="2"/>
      <c r="C22" s="2" t="s">
        <v>956</v>
      </c>
      <c r="D22" s="2"/>
      <c r="E22" s="2"/>
      <c r="F22" s="7">
        <v>-9362.17</v>
      </c>
    </row>
    <row r="23" spans="1:6" ht="15.75" thickBot="1" x14ac:dyDescent="0.3">
      <c r="A23" s="2"/>
      <c r="B23" s="2"/>
      <c r="C23" s="2" t="s">
        <v>957</v>
      </c>
      <c r="D23" s="2"/>
      <c r="E23" s="2"/>
      <c r="F23" s="9">
        <v>-3624.11</v>
      </c>
    </row>
    <row r="24" spans="1:6" ht="15.75" thickBot="1" x14ac:dyDescent="0.3">
      <c r="A24" s="2"/>
      <c r="B24" s="2" t="s">
        <v>958</v>
      </c>
      <c r="C24" s="2"/>
      <c r="D24" s="2"/>
      <c r="E24" s="2"/>
      <c r="F24" s="10">
        <f>ROUND(SUM(F20:F23),5)</f>
        <v>7722.59</v>
      </c>
    </row>
    <row r="25" spans="1:6" s="12" customFormat="1" ht="12" thickBot="1" x14ac:dyDescent="0.25">
      <c r="A25" s="2" t="s">
        <v>959</v>
      </c>
      <c r="B25" s="2"/>
      <c r="C25" s="2"/>
      <c r="D25" s="2"/>
      <c r="E25" s="2"/>
      <c r="F25" s="11">
        <f>ROUND(F19+F24,5)</f>
        <v>7722.59</v>
      </c>
    </row>
    <row r="26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1:12 PM
&amp;"Arial,Bold"&amp;8 12/12/18
&amp;"Arial,Bold"&amp;8 Accrual Basis&amp;C&amp;"Arial,Bold"&amp;12 City of Dyer Police
&amp;"Arial,Bold"&amp;14 Balance Sheet
&amp;"Arial,Bold"&amp;10 As of November 30,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741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7410" r:id="rId4" name="HEADER"/>
      </mc:Fallback>
    </mc:AlternateContent>
    <mc:AlternateContent xmlns:mc="http://schemas.openxmlformats.org/markup-compatibility/2006">
      <mc:Choice Requires="x14">
        <control shapeId="1740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7409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QuickBooks Desktop Export Tips</vt:lpstr>
      <vt:lpstr>Fire Vendor Detail</vt:lpstr>
      <vt:lpstr>Balance Sheet General</vt:lpstr>
      <vt:lpstr>Fire Balance Sheet</vt:lpstr>
      <vt:lpstr>Vendor Deatail General</vt:lpstr>
      <vt:lpstr>Street Vendor Detail</vt:lpstr>
      <vt:lpstr>Street Balance Sheet</vt:lpstr>
      <vt:lpstr>Police Vendor Detail</vt:lpstr>
      <vt:lpstr>Police Balance Sheet</vt:lpstr>
      <vt:lpstr>Payroll Vendor Detail </vt:lpstr>
      <vt:lpstr>Payroll Balance Sheet</vt:lpstr>
      <vt:lpstr>Sheet4</vt:lpstr>
      <vt:lpstr>'Balance Sheet General'!Print_Titles</vt:lpstr>
      <vt:lpstr>'Fire Balance Sheet'!Print_Titles</vt:lpstr>
      <vt:lpstr>'Fire Vendor Detail'!Print_Titles</vt:lpstr>
      <vt:lpstr>'Payroll Balance Sheet'!Print_Titles</vt:lpstr>
      <vt:lpstr>'Payroll Vendor Detail '!Print_Titles</vt:lpstr>
      <vt:lpstr>'Police Balance Sheet'!Print_Titles</vt:lpstr>
      <vt:lpstr>'Police Vendor Detail'!Print_Titles</vt:lpstr>
      <vt:lpstr>'Street Balance Sheet'!Print_Titles</vt:lpstr>
      <vt:lpstr>'Street Vendor Detail'!Print_Titles</vt:lpstr>
      <vt:lpstr>'Vendor Deatail General'!Print_Titles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</dc:creator>
  <cp:lastModifiedBy>Veronica</cp:lastModifiedBy>
  <dcterms:created xsi:type="dcterms:W3CDTF">2018-12-12T17:34:14Z</dcterms:created>
  <dcterms:modified xsi:type="dcterms:W3CDTF">2018-12-12T19:16:52Z</dcterms:modified>
</cp:coreProperties>
</file>