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77F031C-6845-4689-9B17-F459C8D5CD31}" xr6:coauthVersionLast="40" xr6:coauthVersionMax="40" xr10:uidLastSave="{00000000-0000-0000-0000-000000000000}"/>
  <bookViews>
    <workbookView xWindow="390" yWindow="390" windowWidth="21600" windowHeight="11385" activeTab="2" xr2:uid="{247727EA-7D89-43B0-B583-FA4B3FC66523}"/>
  </bookViews>
  <sheets>
    <sheet name="QuickBooks Desktop Export Tips" sheetId="22" r:id="rId1"/>
    <sheet name="Street Vendor Detail" sheetId="6" r:id="rId2"/>
    <sheet name="Payroll Balance Sheet" sheetId="21" r:id="rId3"/>
    <sheet name="Payroll Vendor Detail" sheetId="19" r:id="rId4"/>
    <sheet name="Fire Balance Sheet" sheetId="16" r:id="rId5"/>
    <sheet name="Sheet4" sheetId="18" r:id="rId6"/>
    <sheet name="Fire Vendor Detail" sheetId="14" r:id="rId7"/>
    <sheet name="Police Balance Sheet" sheetId="12" r:id="rId8"/>
    <sheet name="Police Vendor Detail" sheetId="10" r:id="rId9"/>
    <sheet name="Street Balance Sheet" sheetId="8" r:id="rId10"/>
    <sheet name="General Balance Sheet" sheetId="3" r:id="rId11"/>
    <sheet name="Sheet3" sheetId="5" r:id="rId12"/>
    <sheet name="General Vendor Detail" sheetId="1" r:id="rId13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4">'Fire Balance Sheet'!$A:$E,'Fire Balance Sheet'!$1:$1</definedName>
    <definedName name="_xlnm.Print_Titles" localSheetId="6">'Fire Vendor Detail'!$A:$B,'Fire Vendor Detail'!$1:$1</definedName>
    <definedName name="_xlnm.Print_Titles" localSheetId="10">'General Balance Sheet'!$A:$E,'General Balance Sheet'!$1:$1</definedName>
    <definedName name="_xlnm.Print_Titles" localSheetId="12">'General Vendor Detail'!$A:$B,'General Vendor Detail'!$1:$1</definedName>
    <definedName name="_xlnm.Print_Titles" localSheetId="2">'Payroll Balance Sheet'!$A:$F,'Payroll Balance Sheet'!$1:$1</definedName>
    <definedName name="_xlnm.Print_Titles" localSheetId="3">'Payroll Vendor Detail'!$A:$B,'Payroll Vendor Detail'!$1:$1</definedName>
    <definedName name="_xlnm.Print_Titles" localSheetId="7">'Police Balance Sheet'!$A:$E,'Police Balance Sheet'!$1:$1</definedName>
    <definedName name="_xlnm.Print_Titles" localSheetId="8">'Police Vendor Detail'!$A:$B,'Police Vendor Detail'!$1:$1</definedName>
    <definedName name="_xlnm.Print_Titles" localSheetId="9">'Street Balance Sheet'!$A:$E,'Street Balance Sheet'!$1:$1</definedName>
    <definedName name="_xlnm.Print_Titles" localSheetId="1">'Street Vendor Detail'!$A:$B,'Street Vendor Detail'!$1:$1</definedName>
    <definedName name="QB_COLUMN_1" localSheetId="6" hidden="1">'Fire Vendor Detail'!$C$1</definedName>
    <definedName name="QB_COLUMN_1" localSheetId="12" hidden="1">'General Vendor Detail'!$C$1</definedName>
    <definedName name="QB_COLUMN_1" localSheetId="3" hidden="1">'Payroll Vendor Detail'!$C$1</definedName>
    <definedName name="QB_COLUMN_1" localSheetId="8" hidden="1">'Police Vendor Detail'!$C$1</definedName>
    <definedName name="QB_COLUMN_1" localSheetId="1" hidden="1">'Street Vendor Detail'!$C$1</definedName>
    <definedName name="QB_COLUMN_16" localSheetId="6" hidden="1">'Fire Vendor Detail'!$M$1</definedName>
    <definedName name="QB_COLUMN_16" localSheetId="12" hidden="1">'General Vendor Detail'!$M$1</definedName>
    <definedName name="QB_COLUMN_16" localSheetId="3" hidden="1">'Payroll Vendor Detail'!$M$1</definedName>
    <definedName name="QB_COLUMN_16" localSheetId="8" hidden="1">'Police Vendor Detail'!$M$1</definedName>
    <definedName name="QB_COLUMN_16" localSheetId="1" hidden="1">'Street Vendor Detail'!$M$1</definedName>
    <definedName name="QB_COLUMN_19" localSheetId="6" hidden="1">'Fire Vendor Detail'!$O$1</definedName>
    <definedName name="QB_COLUMN_19" localSheetId="12" hidden="1">'General Vendor Detail'!$O$1</definedName>
    <definedName name="QB_COLUMN_19" localSheetId="3" hidden="1">'Payroll Vendor Detail'!$O$1</definedName>
    <definedName name="QB_COLUMN_19" localSheetId="8" hidden="1">'Police Vendor Detail'!$O$1</definedName>
    <definedName name="QB_COLUMN_19" localSheetId="1" hidden="1">'Street Vendor Detail'!$O$1</definedName>
    <definedName name="QB_COLUMN_20" localSheetId="6" hidden="1">'Fire Vendor Detail'!$Q$1</definedName>
    <definedName name="QB_COLUMN_20" localSheetId="12" hidden="1">'General Vendor Detail'!$Q$1</definedName>
    <definedName name="QB_COLUMN_20" localSheetId="3" hidden="1">'Payroll Vendor Detail'!$Q$1</definedName>
    <definedName name="QB_COLUMN_20" localSheetId="8" hidden="1">'Police Vendor Detail'!$Q$1</definedName>
    <definedName name="QB_COLUMN_20" localSheetId="1" hidden="1">'Street Vendor Detail'!$Q$1</definedName>
    <definedName name="QB_COLUMN_29" localSheetId="4" hidden="1">'Fire Balance Sheet'!$F$1</definedName>
    <definedName name="QB_COLUMN_29" localSheetId="10" hidden="1">'General Balance Sheet'!$F$1</definedName>
    <definedName name="QB_COLUMN_29" localSheetId="2" hidden="1">'Payroll Balance Sheet'!$G$1</definedName>
    <definedName name="QB_COLUMN_29" localSheetId="7" hidden="1">'Police Balance Sheet'!$F$1</definedName>
    <definedName name="QB_COLUMN_29" localSheetId="9" hidden="1">'Street Balance Sheet'!$F$1</definedName>
    <definedName name="QB_COLUMN_3" localSheetId="6" hidden="1">'Fire Vendor Detail'!$E$1</definedName>
    <definedName name="QB_COLUMN_3" localSheetId="12" hidden="1">'General Vendor Detail'!$E$1</definedName>
    <definedName name="QB_COLUMN_3" localSheetId="3" hidden="1">'Payroll Vendor Detail'!$E$1</definedName>
    <definedName name="QB_COLUMN_3" localSheetId="8" hidden="1">'Police Vendor Detail'!$E$1</definedName>
    <definedName name="QB_COLUMN_3" localSheetId="1" hidden="1">'Street Vendor Detail'!$E$1</definedName>
    <definedName name="QB_COLUMN_30" localSheetId="6" hidden="1">'Fire Vendor Detail'!$S$1</definedName>
    <definedName name="QB_COLUMN_30" localSheetId="12" hidden="1">'General Vendor Detail'!$S$1</definedName>
    <definedName name="QB_COLUMN_30" localSheetId="3" hidden="1">'Payroll Vendor Detail'!$S$1</definedName>
    <definedName name="QB_COLUMN_30" localSheetId="8" hidden="1">'Police Vendor Detail'!$S$1</definedName>
    <definedName name="QB_COLUMN_30" localSheetId="1" hidden="1">'Street Vendor Detail'!$S$1</definedName>
    <definedName name="QB_COLUMN_31" localSheetId="6" hidden="1">'Fire Vendor Detail'!$U$1</definedName>
    <definedName name="QB_COLUMN_31" localSheetId="12" hidden="1">'General Vendor Detail'!$U$1</definedName>
    <definedName name="QB_COLUMN_31" localSheetId="3" hidden="1">'Payroll Vendor Detail'!$U$1</definedName>
    <definedName name="QB_COLUMN_31" localSheetId="8" hidden="1">'Police Vendor Detail'!$U$1</definedName>
    <definedName name="QB_COLUMN_31" localSheetId="1" hidden="1">'Street Vendor Detail'!$U$1</definedName>
    <definedName name="QB_COLUMN_4" localSheetId="6" hidden="1">'Fire Vendor Detail'!$G$1</definedName>
    <definedName name="QB_COLUMN_4" localSheetId="12" hidden="1">'General Vendor Detail'!$G$1</definedName>
    <definedName name="QB_COLUMN_4" localSheetId="3" hidden="1">'Payroll Vendor Detail'!$G$1</definedName>
    <definedName name="QB_COLUMN_4" localSheetId="8" hidden="1">'Police Vendor Detail'!$G$1</definedName>
    <definedName name="QB_COLUMN_4" localSheetId="1" hidden="1">'Street Vendor Detail'!$G$1</definedName>
    <definedName name="QB_COLUMN_5" localSheetId="6" hidden="1">'Fire Vendor Detail'!$I$1</definedName>
    <definedName name="QB_COLUMN_5" localSheetId="12" hidden="1">'General Vendor Detail'!$I$1</definedName>
    <definedName name="QB_COLUMN_5" localSheetId="3" hidden="1">'Payroll Vendor Detail'!$I$1</definedName>
    <definedName name="QB_COLUMN_5" localSheetId="8" hidden="1">'Police Vendor Detail'!$I$1</definedName>
    <definedName name="QB_COLUMN_5" localSheetId="1" hidden="1">'Street Vendor Detail'!$I$1</definedName>
    <definedName name="QB_COLUMN_8" localSheetId="6" hidden="1">'Fire Vendor Detail'!$K$1</definedName>
    <definedName name="QB_COLUMN_8" localSheetId="12" hidden="1">'General Vendor Detail'!$K$1</definedName>
    <definedName name="QB_COLUMN_8" localSheetId="3" hidden="1">'Payroll Vendor Detail'!$K$1</definedName>
    <definedName name="QB_COLUMN_8" localSheetId="8" hidden="1">'Police Vendor Detail'!$K$1</definedName>
    <definedName name="QB_COLUMN_8" localSheetId="1" hidden="1">'Street Vendor Detail'!$K$1</definedName>
    <definedName name="QB_DATA_0" localSheetId="4" hidden="1">'Fire Balance Sheet'!$6:$6,'Fire Balance Sheet'!$7:$7,'Fire Balance Sheet'!$14:$14,'Fire Balance Sheet'!$15:$15</definedName>
    <definedName name="QB_DATA_0" localSheetId="6" hidden="1">'Fire Vendor Detail'!$3:$3</definedName>
    <definedName name="QB_DATA_0" localSheetId="10" hidden="1">'General Balance Sheet'!$6:$6,'General Balance Sheet'!$7:$7,'General Balance Sheet'!$16:$16,'General Balance Sheet'!$19:$19,'General Balance Sheet'!$20:$20,'General Balance Sheet'!$21:$21,'General Balance Sheet'!$26:$26,'General Balance Sheet'!$27:$27</definedName>
    <definedName name="QB_DATA_0" localSheetId="12" hidden="1">'General Vendor Detail'!$3:$3,'General Vendor Detail'!$6:$6,'General Vendor Detail'!$9:$9,'General Vendor Detail'!$12:$12,'General Vendor Detail'!$15:$15,'General Vendor Detail'!$16:$16,'General Vendor Detail'!$17:$17,'General Vendor Detail'!$18:$18,'General Vendor Detail'!$21:$21,'General Vendor Detail'!$24:$24,'General Vendor Detail'!$27:$27,'General Vendor Detail'!$30:$30,'General Vendor Detail'!$31:$31,'General Vendor Detail'!$32:$32,'General Vendor Detail'!$33:$33,'General Vendor Detail'!$34:$34</definedName>
    <definedName name="QB_DATA_0" localSheetId="2" hidden="1">'Payroll Balance Sheet'!$5:$5,'Payroll Balance Sheet'!$8:$8,'Payroll Balance Sheet'!$9:$9,'Payroll Balance Sheet'!$10:$10,'Payroll Balance Sheet'!$11:$11,'Payroll Balance Sheet'!$12:$12,'Payroll Balance Sheet'!$13:$13,'Payroll Balance Sheet'!$15:$15,'Payroll Balance Sheet'!$18:$18,'Payroll Balance Sheet'!$19:$19,'Payroll Balance Sheet'!$21:$21,'Payroll Balance Sheet'!$25:$25,'Payroll Balance Sheet'!$26:$26,'Payroll Balance Sheet'!$27:$27,'Payroll Balance Sheet'!$28:$28,'Payroll Balance Sheet'!$29:$29</definedName>
    <definedName name="QB_DATA_0" localSheetId="3" hidden="1">'Payroll Vendor Detail'!$3:$3,'Payroll Vendor Detail'!$4:$4,'Payroll Vendor Detail'!$5:$5,'Payroll Vendor Detail'!$6:$6,'Payroll Vendor Detail'!$7:$7,'Payroll Vendor Detail'!$10:$10,'Payroll Vendor Detail'!$13:$13,'Payroll Vendor Detail'!$14:$14</definedName>
    <definedName name="QB_DATA_0" localSheetId="7" hidden="1">'Police Balance Sheet'!$6:$6,'Police Balance Sheet'!$7:$7,'Police Balance Sheet'!$8:$8,'Police Balance Sheet'!$9:$9,'Police Balance Sheet'!$10:$10,'Police Balance Sheet'!$11:$11,'Police Balance Sheet'!$12:$12,'Police Balance Sheet'!$13:$13,'Police Balance Sheet'!$14:$14,'Police Balance Sheet'!$21:$21,'Police Balance Sheet'!$22:$22,'Police Balance Sheet'!$23:$23</definedName>
    <definedName name="QB_DATA_0" localSheetId="8" hidden="1">'Police Vendor Detail'!$3:$3,'Police Vendor Detail'!$6:$6,'Police Vendor Detail'!$7:$7,'Police Vendor Detail'!$10:$10,'Police Vendor Detail'!$11:$11,'Police Vendor Detail'!$12:$12,'Police Vendor Detail'!$13:$13,'Police Vendor Detail'!$14:$14,'Police Vendor Detail'!$15:$15,'Police Vendor Detail'!$16:$16,'Police Vendor Detail'!$17:$17,'Police Vendor Detail'!$18:$18,'Police Vendor Detail'!$19:$19,'Police Vendor Detail'!$20:$20,'Police Vendor Detail'!$21:$21,'Police Vendor Detail'!$22:$22</definedName>
    <definedName name="QB_DATA_0" localSheetId="9" hidden="1">'Street Balance Sheet'!$5:$5,'Street Balance Sheet'!$6:$6,'Street Balance Sheet'!$7:$7,'Street Balance Sheet'!$15:$15,'Street Balance Sheet'!$20:$20,'Street Balance Sheet'!$21:$21,'Street Balance Sheet'!$22:$22</definedName>
    <definedName name="QB_DATA_0" localSheetId="1" hidden="1">'Street Vendor Detail'!$3:$3,'Street Vendor Detail'!$6:$6,'Street Vendor Detail'!$9:$9,'Street Vendor Detail'!$12:$12,'Street Vendor Detail'!$15:$15,'Street Vendor Detail'!$16:$16,'Street Vendor Detail'!$17:$17</definedName>
    <definedName name="QB_DATA_1" localSheetId="12" hidden="1">'General Vendor Detail'!$37:$37,'General Vendor Detail'!$40:$40,'General Vendor Detail'!$43:$43,'General Vendor Detail'!$44:$44,'General Vendor Detail'!$47:$47,'General Vendor Detail'!$50:$50,'General Vendor Detail'!$51:$51,'General Vendor Detail'!$52:$52,'General Vendor Detail'!$53:$53,'General Vendor Detail'!$56:$56,'General Vendor Detail'!$59:$59,'General Vendor Detail'!$62:$62,'General Vendor Detail'!$65:$65,'General Vendor Detail'!$68:$68,'General Vendor Detail'!$69:$69,'General Vendor Detail'!$72:$72</definedName>
    <definedName name="QB_DATA_1" localSheetId="2" hidden="1">'Payroll Balance Sheet'!$30:$30,'Payroll Balance Sheet'!$33:$33,'Payroll Balance Sheet'!$40:$40,'Payroll Balance Sheet'!$43:$43,'Payroll Balance Sheet'!$45:$45,'Payroll Balance Sheet'!$46:$46,'Payroll Balance Sheet'!$52:$52,'Payroll Balance Sheet'!$53:$53,'Payroll Balance Sheet'!$54:$54</definedName>
    <definedName name="QB_DATA_1" localSheetId="8" hidden="1">'Police Vendor Detail'!$23:$23,'Police Vendor Detail'!$24:$24,'Police Vendor Detail'!$25:$25,'Police Vendor Detail'!$26:$26,'Police Vendor Detail'!$27:$27,'Police Vendor Detail'!$28:$28,'Police Vendor Detail'!$29:$29,'Police Vendor Detail'!$30:$30,'Police Vendor Detail'!$31:$31,'Police Vendor Detail'!$34:$34,'Police Vendor Detail'!$37:$37,'Police Vendor Detail'!$40:$40,'Police Vendor Detail'!$41:$41</definedName>
    <definedName name="QB_DATA_2" localSheetId="12" hidden="1">'General Vendor Detail'!$75:$75,'General Vendor Detail'!$78:$78,'General Vendor Detail'!$79:$79,'General Vendor Detail'!$80:$80,'General Vendor Detail'!$81:$81,'General Vendor Detail'!$84:$84,'General Vendor Detail'!$87:$87,'General Vendor Detail'!$88:$88,'General Vendor Detail'!$89:$89,'General Vendor Detail'!$90:$90,'General Vendor Detail'!$93:$93,'General Vendor Detail'!$96:$96,'General Vendor Detail'!$99:$99,'General Vendor Detail'!$100:$100,'General Vendor Detail'!$101:$101,'General Vendor Detail'!$102:$102</definedName>
    <definedName name="QB_DATA_3" localSheetId="12" hidden="1">'General Vendor Detail'!$103:$103,'General Vendor Detail'!$104:$104,'General Vendor Detail'!$105:$105,'General Vendor Detail'!$108:$108,'General Vendor Detail'!$109:$109,'General Vendor Detail'!$112:$112,'General Vendor Detail'!$113:$113,'General Vendor Detail'!$114:$114,'General Vendor Detail'!$115:$115,'General Vendor Detail'!$118:$118,'General Vendor Detail'!$119:$119,'General Vendor Detail'!$122:$122,'General Vendor Detail'!$123:$123,'General Vendor Detail'!$126:$126</definedName>
    <definedName name="QB_FORMULA_0" localSheetId="4" hidden="1">'Fire Balance Sheet'!$F$8,'Fire Balance Sheet'!$F$9,'Fire Balance Sheet'!$F$10,'Fire Balance Sheet'!$F$11,'Fire Balance Sheet'!$F$16,'Fire Balance Sheet'!$F$17</definedName>
    <definedName name="QB_FORMULA_0" localSheetId="6" hidden="1">'Fire Vendor Detail'!$U$3,'Fire Vendor Detail'!$S$4,'Fire Vendor Detail'!$U$4,'Fire Vendor Detail'!$S$5,'Fire Vendor Detail'!$U$5</definedName>
    <definedName name="QB_FORMULA_0" localSheetId="10" hidden="1">'General Balance Sheet'!$F$8,'General Balance Sheet'!$F$9,'General Balance Sheet'!$F$10,'General Balance Sheet'!$F$11,'General Balance Sheet'!$F$17,'General Balance Sheet'!$F$22,'General Balance Sheet'!$F$23,'General Balance Sheet'!$F$24,'General Balance Sheet'!$F$28,'General Balance Sheet'!$F$29</definedName>
    <definedName name="QB_FORMULA_0" localSheetId="12" hidden="1">'General Vendor Detail'!$U$3,'General Vendor Detail'!$S$4,'General Vendor Detail'!$U$4,'General Vendor Detail'!$U$6,'General Vendor Detail'!$S$7,'General Vendor Detail'!$U$7,'General Vendor Detail'!$U$9,'General Vendor Detail'!$S$10,'General Vendor Detail'!$U$10,'General Vendor Detail'!$U$12,'General Vendor Detail'!$S$13,'General Vendor Detail'!$U$13,'General Vendor Detail'!$U$15,'General Vendor Detail'!$U$16,'General Vendor Detail'!$U$17,'General Vendor Detail'!$U$18</definedName>
    <definedName name="QB_FORMULA_0" localSheetId="2" hidden="1">'Payroll Balance Sheet'!$G$14,'Payroll Balance Sheet'!$G$16,'Payroll Balance Sheet'!$G$20,'Payroll Balance Sheet'!$G$22,'Payroll Balance Sheet'!$G$23,'Payroll Balance Sheet'!$G$31,'Payroll Balance Sheet'!$G$34,'Payroll Balance Sheet'!$G$35,'Payroll Balance Sheet'!$G$41,'Payroll Balance Sheet'!$G$47,'Payroll Balance Sheet'!$G$48,'Payroll Balance Sheet'!$G$49,'Payroll Balance Sheet'!$G$50,'Payroll Balance Sheet'!$G$55,'Payroll Balance Sheet'!$G$56</definedName>
    <definedName name="QB_FORMULA_0" localSheetId="3" hidden="1">'Payroll Vendor Detail'!$U$3,'Payroll Vendor Detail'!$U$4,'Payroll Vendor Detail'!$U$5,'Payroll Vendor Detail'!$U$6,'Payroll Vendor Detail'!$U$7,'Payroll Vendor Detail'!$S$8,'Payroll Vendor Detail'!$U$8,'Payroll Vendor Detail'!$U$10,'Payroll Vendor Detail'!$S$11,'Payroll Vendor Detail'!$U$11,'Payroll Vendor Detail'!$U$13,'Payroll Vendor Detail'!$U$14,'Payroll Vendor Detail'!$S$15,'Payroll Vendor Detail'!$U$15,'Payroll Vendor Detail'!$S$16,'Payroll Vendor Detail'!$U$16</definedName>
    <definedName name="QB_FORMULA_0" localSheetId="7" hidden="1">'Police Balance Sheet'!$F$15,'Police Balance Sheet'!$F$16,'Police Balance Sheet'!$F$17,'Police Balance Sheet'!$F$18,'Police Balance Sheet'!$F$24,'Police Balance Sheet'!$F$25</definedName>
    <definedName name="QB_FORMULA_0" localSheetId="8" hidden="1">'Police Vendor Detail'!$U$3,'Police Vendor Detail'!$S$4,'Police Vendor Detail'!$U$4,'Police Vendor Detail'!$U$6,'Police Vendor Detail'!$U$7,'Police Vendor Detail'!$S$8,'Police Vendor Detail'!$U$8,'Police Vendor Detail'!$U$10,'Police Vendor Detail'!$U$11,'Police Vendor Detail'!$U$12,'Police Vendor Detail'!$U$13,'Police Vendor Detail'!$U$14,'Police Vendor Detail'!$U$15,'Police Vendor Detail'!$U$16,'Police Vendor Detail'!$U$17,'Police Vendor Detail'!$U$18</definedName>
    <definedName name="QB_FORMULA_0" localSheetId="9" hidden="1">'Street Balance Sheet'!$F$8,'Street Balance Sheet'!$F$9,'Street Balance Sheet'!$F$10,'Street Balance Sheet'!$F$16,'Street Balance Sheet'!$F$17,'Street Balance Sheet'!$F$18,'Street Balance Sheet'!$F$23,'Street Balance Sheet'!$F$24</definedName>
    <definedName name="QB_FORMULA_0" localSheetId="1" hidden="1">'Street Vendor Detail'!$U$3,'Street Vendor Detail'!$S$4,'Street Vendor Detail'!$U$4,'Street Vendor Detail'!$U$6,'Street Vendor Detail'!$S$7,'Street Vendor Detail'!$U$7,'Street Vendor Detail'!$U$9,'Street Vendor Detail'!$S$10,'Street Vendor Detail'!$U$10,'Street Vendor Detail'!$U$12,'Street Vendor Detail'!$S$13,'Street Vendor Detail'!$U$13,'Street Vendor Detail'!$U$15,'Street Vendor Detail'!$U$16,'Street Vendor Detail'!$U$17,'Street Vendor Detail'!$S$18</definedName>
    <definedName name="QB_FORMULA_1" localSheetId="12" hidden="1">'General Vendor Detail'!$S$19,'General Vendor Detail'!$U$19,'General Vendor Detail'!$U$21,'General Vendor Detail'!$S$22,'General Vendor Detail'!$U$22,'General Vendor Detail'!$U$24,'General Vendor Detail'!$S$25,'General Vendor Detail'!$U$25,'General Vendor Detail'!$U$27,'General Vendor Detail'!$S$28,'General Vendor Detail'!$U$28,'General Vendor Detail'!$U$30,'General Vendor Detail'!$U$31,'General Vendor Detail'!$U$32,'General Vendor Detail'!$U$33,'General Vendor Detail'!$U$34</definedName>
    <definedName name="QB_FORMULA_1" localSheetId="8" hidden="1">'Police Vendor Detail'!$U$19,'Police Vendor Detail'!$U$20,'Police Vendor Detail'!$U$21,'Police Vendor Detail'!$U$22,'Police Vendor Detail'!$U$23,'Police Vendor Detail'!$U$24,'Police Vendor Detail'!$U$25,'Police Vendor Detail'!$U$26,'Police Vendor Detail'!$U$27,'Police Vendor Detail'!$U$28,'Police Vendor Detail'!$U$29,'Police Vendor Detail'!$U$30,'Police Vendor Detail'!$U$31,'Police Vendor Detail'!$S$32,'Police Vendor Detail'!$U$32,'Police Vendor Detail'!$U$34</definedName>
    <definedName name="QB_FORMULA_1" localSheetId="1" hidden="1">'Street Vendor Detail'!$U$18,'Street Vendor Detail'!$S$19,'Street Vendor Detail'!$U$19</definedName>
    <definedName name="QB_FORMULA_2" localSheetId="12" hidden="1">'General Vendor Detail'!$S$35,'General Vendor Detail'!$U$35,'General Vendor Detail'!$U$37,'General Vendor Detail'!$S$38,'General Vendor Detail'!$U$38,'General Vendor Detail'!$U$40,'General Vendor Detail'!$S$41,'General Vendor Detail'!$U$41,'General Vendor Detail'!$U$43,'General Vendor Detail'!$U$44,'General Vendor Detail'!$S$45,'General Vendor Detail'!$U$45,'General Vendor Detail'!$U$47,'General Vendor Detail'!$S$48,'General Vendor Detail'!$U$48,'General Vendor Detail'!$U$50</definedName>
    <definedName name="QB_FORMULA_2" localSheetId="8" hidden="1">'Police Vendor Detail'!$S$35,'Police Vendor Detail'!$U$35,'Police Vendor Detail'!$U$37,'Police Vendor Detail'!$S$38,'Police Vendor Detail'!$U$38,'Police Vendor Detail'!$U$40,'Police Vendor Detail'!$U$41,'Police Vendor Detail'!$S$42,'Police Vendor Detail'!$U$42,'Police Vendor Detail'!$S$43,'Police Vendor Detail'!$U$43</definedName>
    <definedName name="QB_FORMULA_3" localSheetId="12" hidden="1">'General Vendor Detail'!$U$51,'General Vendor Detail'!$U$52,'General Vendor Detail'!$U$53,'General Vendor Detail'!$S$54,'General Vendor Detail'!$U$54,'General Vendor Detail'!$U$56,'General Vendor Detail'!$S$57,'General Vendor Detail'!$U$57,'General Vendor Detail'!$U$59,'General Vendor Detail'!$S$60,'General Vendor Detail'!$U$60,'General Vendor Detail'!$U$62,'General Vendor Detail'!$S$63,'General Vendor Detail'!$U$63,'General Vendor Detail'!$U$65,'General Vendor Detail'!$S$66</definedName>
    <definedName name="QB_FORMULA_4" localSheetId="12" hidden="1">'General Vendor Detail'!$U$66,'General Vendor Detail'!$U$68,'General Vendor Detail'!$U$69,'General Vendor Detail'!$S$70,'General Vendor Detail'!$U$70,'General Vendor Detail'!$U$72,'General Vendor Detail'!$S$73,'General Vendor Detail'!$U$73,'General Vendor Detail'!$U$75,'General Vendor Detail'!$S$76,'General Vendor Detail'!$U$76,'General Vendor Detail'!$U$78,'General Vendor Detail'!$U$79,'General Vendor Detail'!$U$80,'General Vendor Detail'!$U$81,'General Vendor Detail'!$S$82</definedName>
    <definedName name="QB_FORMULA_5" localSheetId="12" hidden="1">'General Vendor Detail'!$U$82,'General Vendor Detail'!$U$84,'General Vendor Detail'!$S$85,'General Vendor Detail'!$U$85,'General Vendor Detail'!$U$87,'General Vendor Detail'!$U$88,'General Vendor Detail'!$U$89,'General Vendor Detail'!$U$90,'General Vendor Detail'!$S$91,'General Vendor Detail'!$U$91,'General Vendor Detail'!$U$93,'General Vendor Detail'!$S$94,'General Vendor Detail'!$U$94,'General Vendor Detail'!$U$96,'General Vendor Detail'!$S$97,'General Vendor Detail'!$U$97</definedName>
    <definedName name="QB_FORMULA_6" localSheetId="12" hidden="1">'General Vendor Detail'!$U$99,'General Vendor Detail'!$U$100,'General Vendor Detail'!$U$101,'General Vendor Detail'!$U$102,'General Vendor Detail'!$U$103,'General Vendor Detail'!$U$104,'General Vendor Detail'!$U$105,'General Vendor Detail'!$S$106,'General Vendor Detail'!$U$106,'General Vendor Detail'!$U$108,'General Vendor Detail'!$U$109,'General Vendor Detail'!$S$110,'General Vendor Detail'!$U$110,'General Vendor Detail'!$U$112,'General Vendor Detail'!$U$113,'General Vendor Detail'!$U$114</definedName>
    <definedName name="QB_FORMULA_7" localSheetId="12" hidden="1">'General Vendor Detail'!$U$115,'General Vendor Detail'!$S$116,'General Vendor Detail'!$U$116,'General Vendor Detail'!$U$118,'General Vendor Detail'!$U$119,'General Vendor Detail'!$S$120,'General Vendor Detail'!$U$120,'General Vendor Detail'!$U$122,'General Vendor Detail'!$U$123,'General Vendor Detail'!$S$124,'General Vendor Detail'!$U$124,'General Vendor Detail'!$U$126,'General Vendor Detail'!$S$127,'General Vendor Detail'!$U$127,'General Vendor Detail'!$S$128,'General Vendor Detail'!$U$128</definedName>
    <definedName name="QB_ROW_1" localSheetId="4" hidden="1">'Fire Balance Sheet'!$A$2</definedName>
    <definedName name="QB_ROW_1" localSheetId="10" hidden="1">'General Balance Sheet'!$A$2</definedName>
    <definedName name="QB_ROW_1" localSheetId="2" hidden="1">'Payroll Balance Sheet'!$A$2</definedName>
    <definedName name="QB_ROW_1" localSheetId="7" hidden="1">'Police Balance Sheet'!$A$2</definedName>
    <definedName name="QB_ROW_1" localSheetId="9" hidden="1">'Street Balance Sheet'!$A$2</definedName>
    <definedName name="QB_ROW_10010" localSheetId="12" hidden="1">'General Vendor Detail'!$B$125</definedName>
    <definedName name="QB_ROW_10031" localSheetId="10" hidden="1">'General Balance Sheet'!$D$15</definedName>
    <definedName name="QB_ROW_10031" localSheetId="2" hidden="1">'Payroll Balance Sheet'!$D$39</definedName>
    <definedName name="QB_ROW_1011" localSheetId="4" hidden="1">'Fire Balance Sheet'!$B$3</definedName>
    <definedName name="QB_ROW_1011" localSheetId="10" hidden="1">'General Balance Sheet'!$B$3</definedName>
    <definedName name="QB_ROW_1011" localSheetId="2" hidden="1">'Payroll Balance Sheet'!$B$3</definedName>
    <definedName name="QB_ROW_1011" localSheetId="7" hidden="1">'Police Balance Sheet'!$B$3</definedName>
    <definedName name="QB_ROW_1011" localSheetId="9" hidden="1">'Street Balance Sheet'!$B$3</definedName>
    <definedName name="QB_ROW_103010" localSheetId="12" hidden="1">'General Vendor Detail'!$B$64</definedName>
    <definedName name="QB_ROW_10310" localSheetId="12" hidden="1">'General Vendor Detail'!$B$127</definedName>
    <definedName name="QB_ROW_10331" localSheetId="10" hidden="1">'General Balance Sheet'!$D$17</definedName>
    <definedName name="QB_ROW_10331" localSheetId="2" hidden="1">'Payroll Balance Sheet'!$D$41</definedName>
    <definedName name="QB_ROW_103310" localSheetId="12" hidden="1">'General Vendor Detail'!$B$66</definedName>
    <definedName name="QB_ROW_104010" localSheetId="12" hidden="1">'General Vendor Detail'!$B$26</definedName>
    <definedName name="QB_ROW_104310" localSheetId="12" hidden="1">'General Vendor Detail'!$B$28</definedName>
    <definedName name="QB_ROW_106010" localSheetId="12" hidden="1">'General Vendor Detail'!$B$20</definedName>
    <definedName name="QB_ROW_106310" localSheetId="12" hidden="1">'General Vendor Detail'!$B$22</definedName>
    <definedName name="QB_ROW_109010" localSheetId="12" hidden="1">'General Vendor Detail'!$B$61</definedName>
    <definedName name="QB_ROW_109310" localSheetId="12" hidden="1">'General Vendor Detail'!$B$63</definedName>
    <definedName name="QB_ROW_11010" localSheetId="8" hidden="1">'Police Vendor Detail'!$B$36</definedName>
    <definedName name="QB_ROW_11310" localSheetId="8" hidden="1">'Police Vendor Detail'!$B$38</definedName>
    <definedName name="QB_ROW_115010" localSheetId="12" hidden="1">'General Vendor Detail'!$B$8</definedName>
    <definedName name="QB_ROW_115240" localSheetId="10" hidden="1">'General Balance Sheet'!$E$16</definedName>
    <definedName name="QB_ROW_115310" localSheetId="12" hidden="1">'General Vendor Detail'!$B$10</definedName>
    <definedName name="QB_ROW_118010" localSheetId="12" hidden="1">'General Vendor Detail'!$B$74</definedName>
    <definedName name="QB_ROW_118310" localSheetId="12" hidden="1">'General Vendor Detail'!$B$76</definedName>
    <definedName name="QB_ROW_12031" localSheetId="10" hidden="1">'General Balance Sheet'!$D$18</definedName>
    <definedName name="QB_ROW_12031" localSheetId="2" hidden="1">'Payroll Balance Sheet'!$D$42</definedName>
    <definedName name="QB_ROW_12031" localSheetId="9" hidden="1">'Street Balance Sheet'!$D$14</definedName>
    <definedName name="QB_ROW_12331" localSheetId="10" hidden="1">'General Balance Sheet'!$D$22</definedName>
    <definedName name="QB_ROW_12331" localSheetId="2" hidden="1">'Payroll Balance Sheet'!$D$48</definedName>
    <definedName name="QB_ROW_12331" localSheetId="9" hidden="1">'Street Balance Sheet'!$D$16</definedName>
    <definedName name="QB_ROW_13010" localSheetId="12" hidden="1">'General Vendor Detail'!$B$14</definedName>
    <definedName name="QB_ROW_13010" localSheetId="1" hidden="1">'Street Vendor Detail'!$B$8</definedName>
    <definedName name="QB_ROW_131010" localSheetId="3" hidden="1">'Payroll Vendor Detail'!$B$2</definedName>
    <definedName name="QB_ROW_1311" localSheetId="4" hidden="1">'Fire Balance Sheet'!$B$10</definedName>
    <definedName name="QB_ROW_1311" localSheetId="10" hidden="1">'General Balance Sheet'!$B$10</definedName>
    <definedName name="QB_ROW_1311" localSheetId="2" hidden="1">'Payroll Balance Sheet'!$B$23</definedName>
    <definedName name="QB_ROW_1311" localSheetId="7" hidden="1">'Police Balance Sheet'!$B$17</definedName>
    <definedName name="QB_ROW_1311" localSheetId="9" hidden="1">'Street Balance Sheet'!$B$9</definedName>
    <definedName name="QB_ROW_131310" localSheetId="3" hidden="1">'Payroll Vendor Detail'!$B$8</definedName>
    <definedName name="QB_ROW_13310" localSheetId="12" hidden="1">'General Vendor Detail'!$B$19</definedName>
    <definedName name="QB_ROW_13310" localSheetId="1" hidden="1">'Street Vendor Detail'!$B$10</definedName>
    <definedName name="QB_ROW_139010" localSheetId="12" hidden="1">'General Vendor Detail'!$B$58</definedName>
    <definedName name="QB_ROW_139310" localSheetId="12" hidden="1">'General Vendor Detail'!$B$60</definedName>
    <definedName name="QB_ROW_14011" localSheetId="4" hidden="1">'Fire Balance Sheet'!$B$13</definedName>
    <definedName name="QB_ROW_14011" localSheetId="10" hidden="1">'General Balance Sheet'!$B$25</definedName>
    <definedName name="QB_ROW_14011" localSheetId="2" hidden="1">'Payroll Balance Sheet'!$B$51</definedName>
    <definedName name="QB_ROW_14011" localSheetId="7" hidden="1">'Police Balance Sheet'!$B$20</definedName>
    <definedName name="QB_ROW_14011" localSheetId="9" hidden="1">'Street Balance Sheet'!$B$19</definedName>
    <definedName name="QB_ROW_142240" localSheetId="2" hidden="1">'Payroll Balance Sheet'!$E$40</definedName>
    <definedName name="QB_ROW_14311" localSheetId="4" hidden="1">'Fire Balance Sheet'!$B$16</definedName>
    <definedName name="QB_ROW_14311" localSheetId="10" hidden="1">'General Balance Sheet'!$B$28</definedName>
    <definedName name="QB_ROW_14311" localSheetId="2" hidden="1">'Payroll Balance Sheet'!$B$55</definedName>
    <definedName name="QB_ROW_14311" localSheetId="7" hidden="1">'Police Balance Sheet'!$B$24</definedName>
    <definedName name="QB_ROW_14311" localSheetId="9" hidden="1">'Street Balance Sheet'!$B$23</definedName>
    <definedName name="QB_ROW_1450010" localSheetId="3" hidden="1">'Payroll Vendor Detail'!$B$12</definedName>
    <definedName name="QB_ROW_1450310" localSheetId="3" hidden="1">'Payroll Vendor Detail'!$B$15</definedName>
    <definedName name="QB_ROW_151030" localSheetId="2" hidden="1">'Payroll Balance Sheet'!$D$17</definedName>
    <definedName name="QB_ROW_151240" localSheetId="2" hidden="1">'Payroll Balance Sheet'!$E$19</definedName>
    <definedName name="QB_ROW_151330" localSheetId="2" hidden="1">'Payroll Balance Sheet'!$D$20</definedName>
    <definedName name="QB_ROW_15230" localSheetId="2" hidden="1">'Payroll Balance Sheet'!$D$21</definedName>
    <definedName name="QB_ROW_162220" localSheetId="2" hidden="1">'Payroll Balance Sheet'!$C$33</definedName>
    <definedName name="QB_ROW_166030" localSheetId="2" hidden="1">'Payroll Balance Sheet'!$D$6</definedName>
    <definedName name="QB_ROW_166240" localSheetId="2" hidden="1">'Payroll Balance Sheet'!$E$15</definedName>
    <definedName name="QB_ROW_166330" localSheetId="2" hidden="1">'Payroll Balance Sheet'!$D$16</definedName>
    <definedName name="QB_ROW_17010" localSheetId="12" hidden="1">'General Vendor Detail'!$B$77</definedName>
    <definedName name="QB_ROW_17220" localSheetId="2" hidden="1">'Payroll Balance Sheet'!$C$30</definedName>
    <definedName name="QB_ROW_17221" localSheetId="4" hidden="1">'Fire Balance Sheet'!$C$15</definedName>
    <definedName name="QB_ROW_17221" localSheetId="10" hidden="1">'General Balance Sheet'!$C$27</definedName>
    <definedName name="QB_ROW_17221" localSheetId="2" hidden="1">'Payroll Balance Sheet'!$C$54</definedName>
    <definedName name="QB_ROW_17221" localSheetId="7" hidden="1">'Police Balance Sheet'!$C$23</definedName>
    <definedName name="QB_ROW_17221" localSheetId="9" hidden="1">'Street Balance Sheet'!$C$22</definedName>
    <definedName name="QB_ROW_172230" localSheetId="2" hidden="1">'Payroll Balance Sheet'!$D$5</definedName>
    <definedName name="QB_ROW_17310" localSheetId="12" hidden="1">'General Vendor Detail'!$B$82</definedName>
    <definedName name="QB_ROW_18010" localSheetId="6" hidden="1">'Fire Vendor Detail'!$B$2</definedName>
    <definedName name="QB_ROW_18310" localSheetId="6" hidden="1">'Fire Vendor Detail'!$B$4</definedName>
    <definedName name="QB_ROW_19010" localSheetId="8" hidden="1">'Police Vendor Detail'!$B$33</definedName>
    <definedName name="QB_ROW_19310" localSheetId="8" hidden="1">'Police Vendor Detail'!$B$35</definedName>
    <definedName name="QB_ROW_20010" localSheetId="12" hidden="1">'General Vendor Detail'!$B$42</definedName>
    <definedName name="QB_ROW_2021" localSheetId="4" hidden="1">'Fire Balance Sheet'!$C$4</definedName>
    <definedName name="QB_ROW_2021" localSheetId="10" hidden="1">'General Balance Sheet'!$C$4</definedName>
    <definedName name="QB_ROW_2021" localSheetId="2" hidden="1">'Payroll Balance Sheet'!$C$4</definedName>
    <definedName name="QB_ROW_2021" localSheetId="7" hidden="1">'Police Balance Sheet'!$C$4</definedName>
    <definedName name="QB_ROW_2021" localSheetId="9" hidden="1">'Street Balance Sheet'!$C$4</definedName>
    <definedName name="QB_ROW_20310" localSheetId="12" hidden="1">'General Vendor Detail'!$B$45</definedName>
    <definedName name="QB_ROW_23010" localSheetId="1" hidden="1">'Street Vendor Detail'!$B$11</definedName>
    <definedName name="QB_ROW_2321" localSheetId="4" hidden="1">'Fire Balance Sheet'!$C$9</definedName>
    <definedName name="QB_ROW_2321" localSheetId="10" hidden="1">'General Balance Sheet'!$C$9</definedName>
    <definedName name="QB_ROW_2321" localSheetId="2" hidden="1">'Payroll Balance Sheet'!$C$22</definedName>
    <definedName name="QB_ROW_2321" localSheetId="7" hidden="1">'Police Balance Sheet'!$C$16</definedName>
    <definedName name="QB_ROW_2321" localSheetId="9" hidden="1">'Street Balance Sheet'!$C$8</definedName>
    <definedName name="QB_ROW_23310" localSheetId="1" hidden="1">'Street Vendor Detail'!$B$13</definedName>
    <definedName name="QB_ROW_24010" localSheetId="12" hidden="1">'General Vendor Detail'!$B$49</definedName>
    <definedName name="QB_ROW_24310" localSheetId="12" hidden="1">'General Vendor Detail'!$B$54</definedName>
    <definedName name="QB_ROW_25010" localSheetId="12" hidden="1">'General Vendor Detail'!$B$83</definedName>
    <definedName name="QB_ROW_25220" localSheetId="10" hidden="1">'General Balance Sheet'!$C$26</definedName>
    <definedName name="QB_ROW_25220" localSheetId="9" hidden="1">'Street Balance Sheet'!$C$21</definedName>
    <definedName name="QB_ROW_25310" localSheetId="12" hidden="1">'General Vendor Detail'!$B$85</definedName>
    <definedName name="QB_ROW_259350" localSheetId="2" hidden="1">'Payroll Balance Sheet'!$F$45</definedName>
    <definedName name="QB_ROW_268220" localSheetId="2" hidden="1">'Payroll Balance Sheet'!$C$29</definedName>
    <definedName name="QB_ROW_27010" localSheetId="8" hidden="1">'Police Vendor Detail'!$B$2</definedName>
    <definedName name="QB_ROW_27240" localSheetId="10" hidden="1">'General Balance Sheet'!$E$19</definedName>
    <definedName name="QB_ROW_27310" localSheetId="8" hidden="1">'Police Vendor Detail'!$B$4</definedName>
    <definedName name="QB_ROW_28010" localSheetId="12" hidden="1">'General Vendor Detail'!$B$121</definedName>
    <definedName name="QB_ROW_28030" localSheetId="10" hidden="1">'General Balance Sheet'!$D$5</definedName>
    <definedName name="QB_ROW_28230" localSheetId="9" hidden="1">'Street Balance Sheet'!$D$7</definedName>
    <definedName name="QB_ROW_28240" localSheetId="10" hidden="1">'General Balance Sheet'!$E$7</definedName>
    <definedName name="QB_ROW_28310" localSheetId="12" hidden="1">'General Vendor Detail'!$B$124</definedName>
    <definedName name="QB_ROW_28330" localSheetId="10" hidden="1">'General Balance Sheet'!$D$8</definedName>
    <definedName name="QB_ROW_285240" localSheetId="2" hidden="1">'Payroll Balance Sheet'!$E$18</definedName>
    <definedName name="QB_ROW_29010" localSheetId="12" hidden="1">'General Vendor Detail'!$B$95</definedName>
    <definedName name="QB_ROW_291220" localSheetId="2" hidden="1">'Payroll Balance Sheet'!$C$28</definedName>
    <definedName name="QB_ROW_29310" localSheetId="12" hidden="1">'General Vendor Detail'!$B$97</definedName>
    <definedName name="QB_ROW_300220" localSheetId="2" hidden="1">'Payroll Balance Sheet'!$C$27</definedName>
    <definedName name="QB_ROW_301" localSheetId="4" hidden="1">'Fire Balance Sheet'!$A$11</definedName>
    <definedName name="QB_ROW_301" localSheetId="10" hidden="1">'General Balance Sheet'!$A$11</definedName>
    <definedName name="QB_ROW_301" localSheetId="2" hidden="1">'Payroll Balance Sheet'!$A$35</definedName>
    <definedName name="QB_ROW_301" localSheetId="7" hidden="1">'Police Balance Sheet'!$A$18</definedName>
    <definedName name="QB_ROW_301" localSheetId="9" hidden="1">'Street Balance Sheet'!$A$10</definedName>
    <definedName name="QB_ROW_3010" localSheetId="12" hidden="1">'General Vendor Detail'!$B$98</definedName>
    <definedName name="QB_ROW_3010" localSheetId="8" hidden="1">'Police Vendor Detail'!$B$9</definedName>
    <definedName name="QB_ROW_301220" localSheetId="2" hidden="1">'Payroll Balance Sheet'!$C$26</definedName>
    <definedName name="QB_ROW_3220" localSheetId="7" hidden="1">'Police Balance Sheet'!$C$21</definedName>
    <definedName name="QB_ROW_3220" localSheetId="9" hidden="1">'Street Balance Sheet'!$C$20</definedName>
    <definedName name="QB_ROW_32220" localSheetId="4" hidden="1">'Fire Balance Sheet'!$C$14</definedName>
    <definedName name="QB_ROW_32220" localSheetId="7" hidden="1">'Police Balance Sheet'!$C$22</definedName>
    <definedName name="QB_ROW_32301" localSheetId="6" hidden="1">'Fire Vendor Detail'!$A$5</definedName>
    <definedName name="QB_ROW_32301" localSheetId="12" hidden="1">'General Vendor Detail'!$A$128</definedName>
    <definedName name="QB_ROW_32301" localSheetId="3" hidden="1">'Payroll Vendor Detail'!$A$16</definedName>
    <definedName name="QB_ROW_32301" localSheetId="8" hidden="1">'Police Vendor Detail'!$A$43</definedName>
    <definedName name="QB_ROW_32301" localSheetId="1" hidden="1">'Street Vendor Detail'!$A$19</definedName>
    <definedName name="QB_ROW_3310" localSheetId="12" hidden="1">'General Vendor Detail'!$B$106</definedName>
    <definedName name="QB_ROW_3310" localSheetId="8" hidden="1">'Police Vendor Detail'!$B$32</definedName>
    <definedName name="QB_ROW_333250" localSheetId="2" hidden="1">'Payroll Balance Sheet'!$F$9</definedName>
    <definedName name="QB_ROW_334250" localSheetId="2" hidden="1">'Payroll Balance Sheet'!$F$8</definedName>
    <definedName name="QB_ROW_335250" localSheetId="2" hidden="1">'Payroll Balance Sheet'!$F$10</definedName>
    <definedName name="QB_ROW_336250" localSheetId="2" hidden="1">'Payroll Balance Sheet'!$F$11</definedName>
    <definedName name="QB_ROW_34010" localSheetId="12" hidden="1">'General Vendor Detail'!$B$86</definedName>
    <definedName name="QB_ROW_341250" localSheetId="2" hidden="1">'Payroll Balance Sheet'!$F$12</definedName>
    <definedName name="QB_ROW_34310" localSheetId="12" hidden="1">'General Vendor Detail'!$B$91</definedName>
    <definedName name="QB_ROW_344220" localSheetId="2" hidden="1">'Payroll Balance Sheet'!$C$25</definedName>
    <definedName name="QB_ROW_35030" localSheetId="4" hidden="1">'Fire Balance Sheet'!$D$5</definedName>
    <definedName name="QB_ROW_35030" localSheetId="7" hidden="1">'Police Balance Sheet'!$D$5</definedName>
    <definedName name="QB_ROW_35240" localSheetId="4" hidden="1">'Fire Balance Sheet'!$E$7</definedName>
    <definedName name="QB_ROW_35240" localSheetId="7" hidden="1">'Police Balance Sheet'!$E$14</definedName>
    <definedName name="QB_ROW_35330" localSheetId="4" hidden="1">'Fire Balance Sheet'!$D$8</definedName>
    <definedName name="QB_ROW_35330" localSheetId="7" hidden="1">'Police Balance Sheet'!$D$15</definedName>
    <definedName name="QB_ROW_36240" localSheetId="4" hidden="1">'Fire Balance Sheet'!$E$6</definedName>
    <definedName name="QB_ROW_36240" localSheetId="7" hidden="1">'Police Balance Sheet'!$E$13</definedName>
    <definedName name="QB_ROW_365040" localSheetId="2" hidden="1">'Payroll Balance Sheet'!$E$7</definedName>
    <definedName name="QB_ROW_365250" localSheetId="2" hidden="1">'Payroll Balance Sheet'!$F$13</definedName>
    <definedName name="QB_ROW_365340" localSheetId="2" hidden="1">'Payroll Balance Sheet'!$E$14</definedName>
    <definedName name="QB_ROW_37010" localSheetId="12" hidden="1">'General Vendor Detail'!$B$29</definedName>
    <definedName name="QB_ROW_37240" localSheetId="7" hidden="1">'Police Balance Sheet'!$E$11</definedName>
    <definedName name="QB_ROW_37310" localSheetId="12" hidden="1">'General Vendor Detail'!$B$35</definedName>
    <definedName name="QB_ROW_38240" localSheetId="7" hidden="1">'Police Balance Sheet'!$E$10</definedName>
    <definedName name="QB_ROW_39240" localSheetId="7" hidden="1">'Police Balance Sheet'!$E$8</definedName>
    <definedName name="QB_ROW_396220" localSheetId="2" hidden="1">'Payroll Balance Sheet'!$C$52</definedName>
    <definedName name="QB_ROW_40240" localSheetId="7" hidden="1">'Police Balance Sheet'!$E$6</definedName>
    <definedName name="QB_ROW_41240" localSheetId="7" hidden="1">'Police Balance Sheet'!$E$9</definedName>
    <definedName name="QB_ROW_42010" localSheetId="12" hidden="1">'General Vendor Detail'!$B$2</definedName>
    <definedName name="QB_ROW_4220" localSheetId="2" hidden="1">'Payroll Balance Sheet'!$C$53</definedName>
    <definedName name="QB_ROW_42310" localSheetId="12" hidden="1">'General Vendor Detail'!$B$4</definedName>
    <definedName name="QB_ROW_428240" localSheetId="2" hidden="1">'Payroll Balance Sheet'!$E$43</definedName>
    <definedName name="QB_ROW_46010" localSheetId="12" hidden="1">'General Vendor Detail'!$B$23</definedName>
    <definedName name="QB_ROW_46010" localSheetId="1" hidden="1">'Street Vendor Detail'!$B$2</definedName>
    <definedName name="QB_ROW_46310" localSheetId="12" hidden="1">'General Vendor Detail'!$B$25</definedName>
    <definedName name="QB_ROW_46310" localSheetId="1" hidden="1">'Street Vendor Detail'!$B$4</definedName>
    <definedName name="QB_ROW_48010" localSheetId="8" hidden="1">'Police Vendor Detail'!$B$39</definedName>
    <definedName name="QB_ROW_48310" localSheetId="8" hidden="1">'Police Vendor Detail'!$B$42</definedName>
    <definedName name="QB_ROW_5010" localSheetId="12" hidden="1">'General Vendor Detail'!$B$117</definedName>
    <definedName name="QB_ROW_5011" localSheetId="2" hidden="1">'Payroll Balance Sheet'!$B$24</definedName>
    <definedName name="QB_ROW_5310" localSheetId="12" hidden="1">'General Vendor Detail'!$B$120</definedName>
    <definedName name="QB_ROW_5311" localSheetId="2" hidden="1">'Payroll Balance Sheet'!$B$31</definedName>
    <definedName name="QB_ROW_54010" localSheetId="12" hidden="1">'General Vendor Detail'!$B$5</definedName>
    <definedName name="QB_ROW_54310" localSheetId="12" hidden="1">'General Vendor Detail'!$B$7</definedName>
    <definedName name="QB_ROW_55010" localSheetId="12" hidden="1">'General Vendor Detail'!$B$92</definedName>
    <definedName name="QB_ROW_55310" localSheetId="12" hidden="1">'General Vendor Detail'!$B$94</definedName>
    <definedName name="QB_ROW_56230" localSheetId="9" hidden="1">'Street Balance Sheet'!$D$5</definedName>
    <definedName name="QB_ROW_59010" localSheetId="12" hidden="1">'General Vendor Detail'!$B$111</definedName>
    <definedName name="QB_ROW_59310" localSheetId="12" hidden="1">'General Vendor Detail'!$B$116</definedName>
    <definedName name="QB_ROW_6010" localSheetId="12" hidden="1">'General Vendor Detail'!$B$107</definedName>
    <definedName name="QB_ROW_6011" localSheetId="2" hidden="1">'Payroll Balance Sheet'!$B$32</definedName>
    <definedName name="QB_ROW_6040" localSheetId="2" hidden="1">'Payroll Balance Sheet'!$E$44</definedName>
    <definedName name="QB_ROW_61010" localSheetId="12" hidden="1">'General Vendor Detail'!$B$67</definedName>
    <definedName name="QB_ROW_61310" localSheetId="12" hidden="1">'General Vendor Detail'!$B$70</definedName>
    <definedName name="QB_ROW_6250" localSheetId="2" hidden="1">'Payroll Balance Sheet'!$F$46</definedName>
    <definedName name="QB_ROW_6310" localSheetId="12" hidden="1">'General Vendor Detail'!$B$110</definedName>
    <definedName name="QB_ROW_6311" localSheetId="2" hidden="1">'Payroll Balance Sheet'!$B$34</definedName>
    <definedName name="QB_ROW_6340" localSheetId="2" hidden="1">'Payroll Balance Sheet'!$E$47</definedName>
    <definedName name="QB_ROW_64240" localSheetId="10" hidden="1">'General Balance Sheet'!$E$21</definedName>
    <definedName name="QB_ROW_66010" localSheetId="12" hidden="1">'General Vendor Detail'!$B$55</definedName>
    <definedName name="QB_ROW_66010" localSheetId="8" hidden="1">'Police Vendor Detail'!$B$5</definedName>
    <definedName name="QB_ROW_66310" localSheetId="12" hidden="1">'General Vendor Detail'!$B$57</definedName>
    <definedName name="QB_ROW_66310" localSheetId="8" hidden="1">'Police Vendor Detail'!$B$8</definedName>
    <definedName name="QB_ROW_673010" localSheetId="3" hidden="1">'Payroll Vendor Detail'!$B$9</definedName>
    <definedName name="QB_ROW_673310" localSheetId="3" hidden="1">'Payroll Vendor Detail'!$B$11</definedName>
    <definedName name="QB_ROW_7001" localSheetId="4" hidden="1">'Fire Balance Sheet'!$A$12</definedName>
    <definedName name="QB_ROW_7001" localSheetId="10" hidden="1">'General Balance Sheet'!$A$12</definedName>
    <definedName name="QB_ROW_7001" localSheetId="2" hidden="1">'Payroll Balance Sheet'!$A$36</definedName>
    <definedName name="QB_ROW_7001" localSheetId="7" hidden="1">'Police Balance Sheet'!$A$19</definedName>
    <definedName name="QB_ROW_7001" localSheetId="9" hidden="1">'Street Balance Sheet'!$A$11</definedName>
    <definedName name="QB_ROW_7010" localSheetId="12" hidden="1">'General Vendor Detail'!$B$36</definedName>
    <definedName name="QB_ROW_7010" localSheetId="1" hidden="1">'Street Vendor Detail'!$B$14</definedName>
    <definedName name="QB_ROW_72010" localSheetId="12" hidden="1">'General Vendor Detail'!$B$11</definedName>
    <definedName name="QB_ROW_72310" localSheetId="12" hidden="1">'General Vendor Detail'!$B$13</definedName>
    <definedName name="QB_ROW_7301" localSheetId="4" hidden="1">'Fire Balance Sheet'!$A$17</definedName>
    <definedName name="QB_ROW_7301" localSheetId="10" hidden="1">'General Balance Sheet'!$A$29</definedName>
    <definedName name="QB_ROW_7301" localSheetId="2" hidden="1">'Payroll Balance Sheet'!$A$56</definedName>
    <definedName name="QB_ROW_7301" localSheetId="7" hidden="1">'Police Balance Sheet'!$A$25</definedName>
    <definedName name="QB_ROW_7301" localSheetId="9" hidden="1">'Street Balance Sheet'!$A$24</definedName>
    <definedName name="QB_ROW_7310" localSheetId="12" hidden="1">'General Vendor Detail'!$B$38</definedName>
    <definedName name="QB_ROW_7310" localSheetId="1" hidden="1">'Street Vendor Detail'!$B$18</definedName>
    <definedName name="QB_ROW_75230" localSheetId="9" hidden="1">'Street Balance Sheet'!$D$6</definedName>
    <definedName name="QB_ROW_76240" localSheetId="7" hidden="1">'Police Balance Sheet'!$E$7</definedName>
    <definedName name="QB_ROW_78240" localSheetId="9" hidden="1">'Street Balance Sheet'!$E$15</definedName>
    <definedName name="QB_ROW_8011" localSheetId="10" hidden="1">'General Balance Sheet'!$B$13</definedName>
    <definedName name="QB_ROW_8011" localSheetId="2" hidden="1">'Payroll Balance Sheet'!$B$37</definedName>
    <definedName name="QB_ROW_8011" localSheetId="9" hidden="1">'Street Balance Sheet'!$B$12</definedName>
    <definedName name="QB_ROW_8311" localSheetId="10" hidden="1">'General Balance Sheet'!$B$24</definedName>
    <definedName name="QB_ROW_8311" localSheetId="2" hidden="1">'Payroll Balance Sheet'!$B$50</definedName>
    <definedName name="QB_ROW_8311" localSheetId="9" hidden="1">'Street Balance Sheet'!$B$18</definedName>
    <definedName name="QB_ROW_83240" localSheetId="10" hidden="1">'General Balance Sheet'!$E$6</definedName>
    <definedName name="QB_ROW_90010" localSheetId="12" hidden="1">'General Vendor Detail'!$B$71</definedName>
    <definedName name="QB_ROW_9010" localSheetId="1" hidden="1">'Street Vendor Detail'!$B$5</definedName>
    <definedName name="QB_ROW_9021" localSheetId="10" hidden="1">'General Balance Sheet'!$C$14</definedName>
    <definedName name="QB_ROW_9021" localSheetId="2" hidden="1">'Payroll Balance Sheet'!$C$38</definedName>
    <definedName name="QB_ROW_9021" localSheetId="9" hidden="1">'Street Balance Sheet'!$C$13</definedName>
    <definedName name="QB_ROW_90310" localSheetId="12" hidden="1">'General Vendor Detail'!$B$73</definedName>
    <definedName name="QB_ROW_92010" localSheetId="12" hidden="1">'General Vendor Detail'!$B$39</definedName>
    <definedName name="QB_ROW_92310" localSheetId="12" hidden="1">'General Vendor Detail'!$B$41</definedName>
    <definedName name="QB_ROW_9310" localSheetId="1" hidden="1">'Street Vendor Detail'!$B$7</definedName>
    <definedName name="QB_ROW_9321" localSheetId="10" hidden="1">'General Balance Sheet'!$C$23</definedName>
    <definedName name="QB_ROW_9321" localSheetId="2" hidden="1">'Payroll Balance Sheet'!$C$49</definedName>
    <definedName name="QB_ROW_9321" localSheetId="9" hidden="1">'Street Balance Sheet'!$C$17</definedName>
    <definedName name="QB_ROW_94240" localSheetId="7" hidden="1">'Police Balance Sheet'!$E$12</definedName>
    <definedName name="QB_ROW_96010" localSheetId="12" hidden="1">'General Vendor Detail'!$B$46</definedName>
    <definedName name="QB_ROW_96310" localSheetId="12" hidden="1">'General Vendor Detail'!$B$48</definedName>
    <definedName name="QB_ROW_98240" localSheetId="10" hidden="1">'General Balance Sheet'!$E$20</definedName>
    <definedName name="QBCANSUPPORTUPDATE" localSheetId="4">TRUE</definedName>
    <definedName name="QBCANSUPPORTUPDATE" localSheetId="6">TRUE</definedName>
    <definedName name="QBCANSUPPORTUPDATE" localSheetId="10">TRUE</definedName>
    <definedName name="QBCANSUPPORTUPDATE" localSheetId="12">TRUE</definedName>
    <definedName name="QBCANSUPPORTUPDATE" localSheetId="2">TRUE</definedName>
    <definedName name="QBCANSUPPORTUPDATE" localSheetId="3">TRUE</definedName>
    <definedName name="QBCANSUPPORTUPDATE" localSheetId="7">TRUE</definedName>
    <definedName name="QBCANSUPPORTUPDATE" localSheetId="8">TRUE</definedName>
    <definedName name="QBCANSUPPORTUPDATE" localSheetId="9">TRUE</definedName>
    <definedName name="QBCANSUPPORTUPDATE" localSheetId="1">TRUE</definedName>
    <definedName name="QBCOMPANYFILENAME" localSheetId="4">"\\server\Quickbooks\City of Dyer Fire.qbw"</definedName>
    <definedName name="QBCOMPANYFILENAME" localSheetId="6">"\\server\Quickbooks\City of Dyer Fire.qbw"</definedName>
    <definedName name="QBCOMPANYFILENAME" localSheetId="10">"\\server\Quickbooks\City of Dyer General.qbw"</definedName>
    <definedName name="QBCOMPANYFILENAME" localSheetId="12">"\\server\Quickbooks\City of Dyer General.qbw"</definedName>
    <definedName name="QBCOMPANYFILENAME" localSheetId="2">"\\server\Quickbooks\City of Dyer.QBW"</definedName>
    <definedName name="QBCOMPANYFILENAME" localSheetId="3">"\\server\Quickbooks\City of Dyer.QBW"</definedName>
    <definedName name="QBCOMPANYFILENAME" localSheetId="7">"\\server\Quickbooks\City of Dyer Police .qbw"</definedName>
    <definedName name="QBCOMPANYFILENAME" localSheetId="8">"\\server\Quickbooks\City of Dyer Police .qbw"</definedName>
    <definedName name="QBCOMPANYFILENAME" localSheetId="9">"\\server\Quickbooks\City of Dyer Street.qbw"</definedName>
    <definedName name="QBCOMPANYFILENAME" localSheetId="1">"\\server\Quickbooks\City of Dyer Street.qbw"</definedName>
    <definedName name="QBENDDATE" localSheetId="4">20190131</definedName>
    <definedName name="QBENDDATE" localSheetId="6">20190131</definedName>
    <definedName name="QBENDDATE" localSheetId="10">20190131</definedName>
    <definedName name="QBENDDATE" localSheetId="12">20190131</definedName>
    <definedName name="QBENDDATE" localSheetId="2">20190131</definedName>
    <definedName name="QBENDDATE" localSheetId="3">20190131</definedName>
    <definedName name="QBENDDATE" localSheetId="7">20190131</definedName>
    <definedName name="QBENDDATE" localSheetId="8">20190131</definedName>
    <definedName name="QBENDDATE" localSheetId="9">20190131</definedName>
    <definedName name="QBENDDATE" localSheetId="1">20190131</definedName>
    <definedName name="QBHEADERSONSCREEN" localSheetId="4">FALSE</definedName>
    <definedName name="QBHEADERSONSCREEN" localSheetId="6">FALSE</definedName>
    <definedName name="QBHEADERSONSCREEN" localSheetId="10">FALSE</definedName>
    <definedName name="QBHEADERSONSCREEN" localSheetId="12">FALSE</definedName>
    <definedName name="QBHEADERSONSCREEN" localSheetId="2">FALSE</definedName>
    <definedName name="QBHEADERSONSCREEN" localSheetId="3">FALSE</definedName>
    <definedName name="QBHEADERSONSCREEN" localSheetId="7">FALSE</definedName>
    <definedName name="QBHEADERSONSCREEN" localSheetId="8">FALSE</definedName>
    <definedName name="QBHEADERSONSCREEN" localSheetId="9">FALSE</definedName>
    <definedName name="QBHEADERSONSCREEN" localSheetId="1">FALSE</definedName>
    <definedName name="QBMETADATASIZE" localSheetId="4">5907</definedName>
    <definedName name="QBMETADATASIZE" localSheetId="6">7565</definedName>
    <definedName name="QBMETADATASIZE" localSheetId="10">5907</definedName>
    <definedName name="QBMETADATASIZE" localSheetId="12">7565</definedName>
    <definedName name="QBMETADATASIZE" localSheetId="2">5907</definedName>
    <definedName name="QBMETADATASIZE" localSheetId="3">7565</definedName>
    <definedName name="QBMETADATASIZE" localSheetId="7">5907</definedName>
    <definedName name="QBMETADATASIZE" localSheetId="8">7565</definedName>
    <definedName name="QBMETADATASIZE" localSheetId="9">5907</definedName>
    <definedName name="QBMETADATASIZE" localSheetId="1">7565</definedName>
    <definedName name="QBPRESERVECOLOR" localSheetId="4">TRUE</definedName>
    <definedName name="QBPRESERVECOLOR" localSheetId="6">TRUE</definedName>
    <definedName name="QBPRESERVECOLOR" localSheetId="10">TRUE</definedName>
    <definedName name="QBPRESERVECOLOR" localSheetId="12">TRUE</definedName>
    <definedName name="QBPRESERVECOLOR" localSheetId="2">TRUE</definedName>
    <definedName name="QBPRESERVECOLOR" localSheetId="3">TRUE</definedName>
    <definedName name="QBPRESERVECOLOR" localSheetId="7">TRUE</definedName>
    <definedName name="QBPRESERVECOLOR" localSheetId="8">TRUE</definedName>
    <definedName name="QBPRESERVECOLOR" localSheetId="9">TRUE</definedName>
    <definedName name="QBPRESERVECOLOR" localSheetId="1">TRUE</definedName>
    <definedName name="QBPRESERVEFONT" localSheetId="4">TRUE</definedName>
    <definedName name="QBPRESERVEFONT" localSheetId="6">TRUE</definedName>
    <definedName name="QBPRESERVEFONT" localSheetId="10">TRUE</definedName>
    <definedName name="QBPRESERVEFONT" localSheetId="12">TRUE</definedName>
    <definedName name="QBPRESERVEFONT" localSheetId="2">TRUE</definedName>
    <definedName name="QBPRESERVEFONT" localSheetId="3">TRUE</definedName>
    <definedName name="QBPRESERVEFONT" localSheetId="7">TRUE</definedName>
    <definedName name="QBPRESERVEFONT" localSheetId="8">TRUE</definedName>
    <definedName name="QBPRESERVEFONT" localSheetId="9">TRUE</definedName>
    <definedName name="QBPRESERVEFONT" localSheetId="1">TRUE</definedName>
    <definedName name="QBPRESERVEROWHEIGHT" localSheetId="4">TRUE</definedName>
    <definedName name="QBPRESERVEROWHEIGHT" localSheetId="6">TRUE</definedName>
    <definedName name="QBPRESERVEROWHEIGHT" localSheetId="10">TRUE</definedName>
    <definedName name="QBPRESERVEROWHEIGHT" localSheetId="12">TRUE</definedName>
    <definedName name="QBPRESERVEROWHEIGHT" localSheetId="2">TRUE</definedName>
    <definedName name="QBPRESERVEROWHEIGHT" localSheetId="3">TRUE</definedName>
    <definedName name="QBPRESERVEROWHEIGHT" localSheetId="7">TRUE</definedName>
    <definedName name="QBPRESERVEROWHEIGHT" localSheetId="8">TRUE</definedName>
    <definedName name="QBPRESERVEROWHEIGHT" localSheetId="9">TRUE</definedName>
    <definedName name="QBPRESERVEROWHEIGHT" localSheetId="1">TRUE</definedName>
    <definedName name="QBPRESERVESPACE" localSheetId="4">TRUE</definedName>
    <definedName name="QBPRESERVESPACE" localSheetId="6">TRUE</definedName>
    <definedName name="QBPRESERVESPACE" localSheetId="10">TRUE</definedName>
    <definedName name="QBPRESERVESPACE" localSheetId="12">TRUE</definedName>
    <definedName name="QBPRESERVESPACE" localSheetId="2">TRUE</definedName>
    <definedName name="QBPRESERVESPACE" localSheetId="3">TRUE</definedName>
    <definedName name="QBPRESERVESPACE" localSheetId="7">TRUE</definedName>
    <definedName name="QBPRESERVESPACE" localSheetId="8">TRUE</definedName>
    <definedName name="QBPRESERVESPACE" localSheetId="9">TRUE</definedName>
    <definedName name="QBPRESERVESPACE" localSheetId="1">TRUE</definedName>
    <definedName name="QBREPORTCOLAXIS" localSheetId="4">0</definedName>
    <definedName name="QBREPORTCOLAXIS" localSheetId="6">0</definedName>
    <definedName name="QBREPORTCOLAXIS" localSheetId="10">0</definedName>
    <definedName name="QBREPORTCOLAXIS" localSheetId="12">0</definedName>
    <definedName name="QBREPORTCOLAXIS" localSheetId="2">0</definedName>
    <definedName name="QBREPORTCOLAXIS" localSheetId="3">0</definedName>
    <definedName name="QBREPORTCOLAXIS" localSheetId="7">0</definedName>
    <definedName name="QBREPORTCOLAXIS" localSheetId="8">0</definedName>
    <definedName name="QBREPORTCOLAXIS" localSheetId="9">0</definedName>
    <definedName name="QBREPORTCOLAXIS" localSheetId="1">0</definedName>
    <definedName name="QBREPORTCOMPANYID" localSheetId="4">"e2aaf9058503417e9b8a83bcd5b6e15b"</definedName>
    <definedName name="QBREPORTCOMPANYID" localSheetId="6">"e2aaf9058503417e9b8a83bcd5b6e15b"</definedName>
    <definedName name="QBREPORTCOMPANYID" localSheetId="10">"55c6a4a77cc9441fb32cc87941aa581a"</definedName>
    <definedName name="QBREPORTCOMPANYID" localSheetId="12">"55c6a4a77cc9441fb32cc87941aa581a"</definedName>
    <definedName name="QBREPORTCOMPANYID" localSheetId="2">"7cc4f3b0851d4ea39ba977c54fa5aaff"</definedName>
    <definedName name="QBREPORTCOMPANYID" localSheetId="3">"7cc4f3b0851d4ea39ba977c54fa5aaff"</definedName>
    <definedName name="QBREPORTCOMPANYID" localSheetId="7">"f6966f954fe94cbe909381c5049ce154"</definedName>
    <definedName name="QBREPORTCOMPANYID" localSheetId="8">"f6966f954fe94cbe909381c5049ce154"</definedName>
    <definedName name="QBREPORTCOMPANYID" localSheetId="9">"d251b62949af43dfa888be4b24799e78"</definedName>
    <definedName name="QBREPORTCOMPANYID" localSheetId="1">"d251b62949af43dfa888be4b24799e78"</definedName>
    <definedName name="QBREPORTCOMPARECOL_ANNUALBUDGET" localSheetId="4">FALSE</definedName>
    <definedName name="QBREPORTCOMPARECOL_ANNUALBUDGET" localSheetId="6">FALSE</definedName>
    <definedName name="QBREPORTCOMPARECOL_ANNUALBUDGET" localSheetId="10">FALSE</definedName>
    <definedName name="QBREPORTCOMPARECOL_ANNUALBUDGET" localSheetId="12">FALSE</definedName>
    <definedName name="QBREPORTCOMPARECOL_ANNUALBUDGET" localSheetId="2">FALSE</definedName>
    <definedName name="QBREPORTCOMPARECOL_ANNUALBUDGET" localSheetId="3">FALSE</definedName>
    <definedName name="QBREPORTCOMPARECOL_ANNUALBUDGET" localSheetId="7">FALSE</definedName>
    <definedName name="QBREPORTCOMPARECOL_ANNUALBUDGET" localSheetId="8">FALSE</definedName>
    <definedName name="QBREPORTCOMPARECOL_ANNUALBUDGET" localSheetId="9">FALSE</definedName>
    <definedName name="QBREPORTCOMPARECOL_ANNUALBUDGET" localSheetId="1">FALSE</definedName>
    <definedName name="QBREPORTCOMPARECOL_AVGCOGS" localSheetId="4">FALSE</definedName>
    <definedName name="QBREPORTCOMPARECOL_AVGCOGS" localSheetId="6">FALSE</definedName>
    <definedName name="QBREPORTCOMPARECOL_AVGCOGS" localSheetId="10">FALSE</definedName>
    <definedName name="QBREPORTCOMPARECOL_AVGCOGS" localSheetId="12">FALSE</definedName>
    <definedName name="QBREPORTCOMPARECOL_AVGCOGS" localSheetId="2">FALSE</definedName>
    <definedName name="QBREPORTCOMPARECOL_AVGCOGS" localSheetId="3">FALSE</definedName>
    <definedName name="QBREPORTCOMPARECOL_AVGCOGS" localSheetId="7">FALSE</definedName>
    <definedName name="QBREPORTCOMPARECOL_AVGCOGS" localSheetId="8">FALSE</definedName>
    <definedName name="QBREPORTCOMPARECOL_AVGCOGS" localSheetId="9">FALSE</definedName>
    <definedName name="QBREPORTCOMPARECOL_AVGCOGS" localSheetId="1">FALSE</definedName>
    <definedName name="QBREPORTCOMPARECOL_AVGPRICE" localSheetId="4">FALSE</definedName>
    <definedName name="QBREPORTCOMPARECOL_AVGPRICE" localSheetId="6">FALSE</definedName>
    <definedName name="QBREPORTCOMPARECOL_AVGPRICE" localSheetId="10">FALSE</definedName>
    <definedName name="QBREPORTCOMPARECOL_AVGPRICE" localSheetId="12">FALSE</definedName>
    <definedName name="QBREPORTCOMPARECOL_AVGPRICE" localSheetId="2">FALSE</definedName>
    <definedName name="QBREPORTCOMPARECOL_AVGPRICE" localSheetId="3">FALSE</definedName>
    <definedName name="QBREPORTCOMPARECOL_AVGPRICE" localSheetId="7">FALSE</definedName>
    <definedName name="QBREPORTCOMPARECOL_AVGPRICE" localSheetId="8">FALSE</definedName>
    <definedName name="QBREPORTCOMPARECOL_AVGPRICE" localSheetId="9">FALSE</definedName>
    <definedName name="QBREPORTCOMPARECOL_AVGPRICE" localSheetId="1">FALSE</definedName>
    <definedName name="QBREPORTCOMPARECOL_BUDDIFF" localSheetId="4">FALSE</definedName>
    <definedName name="QBREPORTCOMPARECOL_BUDDIFF" localSheetId="6">FALSE</definedName>
    <definedName name="QBREPORTCOMPARECOL_BUDDIFF" localSheetId="10">FALSE</definedName>
    <definedName name="QBREPORTCOMPARECOL_BUDDIFF" localSheetId="12">FALSE</definedName>
    <definedName name="QBREPORTCOMPARECOL_BUDDIFF" localSheetId="2">FALSE</definedName>
    <definedName name="QBREPORTCOMPARECOL_BUDDIFF" localSheetId="3">FALSE</definedName>
    <definedName name="QBREPORTCOMPARECOL_BUDDIFF" localSheetId="7">FALSE</definedName>
    <definedName name="QBREPORTCOMPARECOL_BUDDIFF" localSheetId="8">FALSE</definedName>
    <definedName name="QBREPORTCOMPARECOL_BUDDIFF" localSheetId="9">FALSE</definedName>
    <definedName name="QBREPORTCOMPARECOL_BUDDIFF" localSheetId="1">FALSE</definedName>
    <definedName name="QBREPORTCOMPARECOL_BUDGET" localSheetId="4">FALSE</definedName>
    <definedName name="QBREPORTCOMPARECOL_BUDGET" localSheetId="6">FALSE</definedName>
    <definedName name="QBREPORTCOMPARECOL_BUDGET" localSheetId="10">FALSE</definedName>
    <definedName name="QBREPORTCOMPARECOL_BUDGET" localSheetId="12">FALSE</definedName>
    <definedName name="QBREPORTCOMPARECOL_BUDGET" localSheetId="2">FALSE</definedName>
    <definedName name="QBREPORTCOMPARECOL_BUDGET" localSheetId="3">FALSE</definedName>
    <definedName name="QBREPORTCOMPARECOL_BUDGET" localSheetId="7">FALSE</definedName>
    <definedName name="QBREPORTCOMPARECOL_BUDGET" localSheetId="8">FALSE</definedName>
    <definedName name="QBREPORTCOMPARECOL_BUDGET" localSheetId="9">FALSE</definedName>
    <definedName name="QBREPORTCOMPARECOL_BUDGET" localSheetId="1">FALSE</definedName>
    <definedName name="QBREPORTCOMPARECOL_BUDPCT" localSheetId="4">FALSE</definedName>
    <definedName name="QBREPORTCOMPARECOL_BUDPCT" localSheetId="6">FALSE</definedName>
    <definedName name="QBREPORTCOMPARECOL_BUDPCT" localSheetId="10">FALSE</definedName>
    <definedName name="QBREPORTCOMPARECOL_BUDPCT" localSheetId="12">FALSE</definedName>
    <definedName name="QBREPORTCOMPARECOL_BUDPCT" localSheetId="2">FALSE</definedName>
    <definedName name="QBREPORTCOMPARECOL_BUDPCT" localSheetId="3">FALSE</definedName>
    <definedName name="QBREPORTCOMPARECOL_BUDPCT" localSheetId="7">FALSE</definedName>
    <definedName name="QBREPORTCOMPARECOL_BUDPCT" localSheetId="8">FALSE</definedName>
    <definedName name="QBREPORTCOMPARECOL_BUDPCT" localSheetId="9">FALSE</definedName>
    <definedName name="QBREPORTCOMPARECOL_BUDPCT" localSheetId="1">FALSE</definedName>
    <definedName name="QBREPORTCOMPARECOL_COGS" localSheetId="4">FALSE</definedName>
    <definedName name="QBREPORTCOMPARECOL_COGS" localSheetId="6">FALSE</definedName>
    <definedName name="QBREPORTCOMPARECOL_COGS" localSheetId="10">FALSE</definedName>
    <definedName name="QBREPORTCOMPARECOL_COGS" localSheetId="12">FALSE</definedName>
    <definedName name="QBREPORTCOMPARECOL_COGS" localSheetId="2">FALSE</definedName>
    <definedName name="QBREPORTCOMPARECOL_COGS" localSheetId="3">FALSE</definedName>
    <definedName name="QBREPORTCOMPARECOL_COGS" localSheetId="7">FALSE</definedName>
    <definedName name="QBREPORTCOMPARECOL_COGS" localSheetId="8">FALSE</definedName>
    <definedName name="QBREPORTCOMPARECOL_COGS" localSheetId="9">FALSE</definedName>
    <definedName name="QBREPORTCOMPARECOL_COGS" localSheetId="1">FALSE</definedName>
    <definedName name="QBREPORTCOMPARECOL_EXCLUDEAMOUNT" localSheetId="4">FALSE</definedName>
    <definedName name="QBREPORTCOMPARECOL_EXCLUDEAMOUNT" localSheetId="6">FALSE</definedName>
    <definedName name="QBREPORTCOMPARECOL_EXCLUDEAMOUNT" localSheetId="10">FALSE</definedName>
    <definedName name="QBREPORTCOMPARECOL_EXCLUDEAMOUNT" localSheetId="12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7">FALSE</definedName>
    <definedName name="QBREPORTCOMPARECOL_EXCLUDEAMOUNT" localSheetId="8">FALSE</definedName>
    <definedName name="QBREPORTCOMPARECOL_EXCLUDEAMOUNT" localSheetId="9">FALSE</definedName>
    <definedName name="QBREPORTCOMPARECOL_EXCLUDEAMOUNT" localSheetId="1">FALSE</definedName>
    <definedName name="QBREPORTCOMPARECOL_EXCLUDECURPERIOD" localSheetId="4">FALSE</definedName>
    <definedName name="QBREPORTCOMPARECOL_EXCLUDECURPERIOD" localSheetId="6">FALSE</definedName>
    <definedName name="QBREPORTCOMPARECOL_EXCLUDECURPERIOD" localSheetId="10">FALSE</definedName>
    <definedName name="QBREPORTCOMPARECOL_EXCLUDECURPERIOD" localSheetId="12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7">FALSE</definedName>
    <definedName name="QBREPORTCOMPARECOL_EXCLUDECURPERIOD" localSheetId="8">FALSE</definedName>
    <definedName name="QBREPORTCOMPARECOL_EXCLUDECURPERIOD" localSheetId="9">FALSE</definedName>
    <definedName name="QBREPORTCOMPARECOL_EXCLUDECURPERIOD" localSheetId="1">FALSE</definedName>
    <definedName name="QBREPORTCOMPARECOL_FORECAST" localSheetId="4">FALSE</definedName>
    <definedName name="QBREPORTCOMPARECOL_FORECAST" localSheetId="6">FALSE</definedName>
    <definedName name="QBREPORTCOMPARECOL_FORECAST" localSheetId="10">FALSE</definedName>
    <definedName name="QBREPORTCOMPARECOL_FORECAST" localSheetId="12">FALSE</definedName>
    <definedName name="QBREPORTCOMPARECOL_FORECAST" localSheetId="2">FALSE</definedName>
    <definedName name="QBREPORTCOMPARECOL_FORECAST" localSheetId="3">FALSE</definedName>
    <definedName name="QBREPORTCOMPARECOL_FORECAST" localSheetId="7">FALSE</definedName>
    <definedName name="QBREPORTCOMPARECOL_FORECAST" localSheetId="8">FALSE</definedName>
    <definedName name="QBREPORTCOMPARECOL_FORECAST" localSheetId="9">FALSE</definedName>
    <definedName name="QBREPORTCOMPARECOL_FORECAST" localSheetId="1">FALSE</definedName>
    <definedName name="QBREPORTCOMPARECOL_GROSSMARGIN" localSheetId="4">FALSE</definedName>
    <definedName name="QBREPORTCOMPARECOL_GROSSMARGIN" localSheetId="6">FALSE</definedName>
    <definedName name="QBREPORTCOMPARECOL_GROSSMARGIN" localSheetId="10">FALSE</definedName>
    <definedName name="QBREPORTCOMPARECOL_GROSSMARGIN" localSheetId="12">FALSE</definedName>
    <definedName name="QBREPORTCOMPARECOL_GROSSMARGIN" localSheetId="2">FALSE</definedName>
    <definedName name="QBREPORTCOMPARECOL_GROSSMARGIN" localSheetId="3">FALSE</definedName>
    <definedName name="QBREPORTCOMPARECOL_GROSSMARGIN" localSheetId="7">FALSE</definedName>
    <definedName name="QBREPORTCOMPARECOL_GROSSMARGIN" localSheetId="8">FALSE</definedName>
    <definedName name="QBREPORTCOMPARECOL_GROSSMARGIN" localSheetId="9">FALSE</definedName>
    <definedName name="QBREPORTCOMPARECOL_GROSSMARGIN" localSheetId="1">FALSE</definedName>
    <definedName name="QBREPORTCOMPARECOL_GROSSMARGINPCT" localSheetId="4">FALSE</definedName>
    <definedName name="QBREPORTCOMPARECOL_GROSSMARGINPCT" localSheetId="6">FALSE</definedName>
    <definedName name="QBREPORTCOMPARECOL_GROSSMARGINPCT" localSheetId="10">FALSE</definedName>
    <definedName name="QBREPORTCOMPARECOL_GROSSMARGINPCT" localSheetId="12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7">FALSE</definedName>
    <definedName name="QBREPORTCOMPARECOL_GROSSMARGINPCT" localSheetId="8">FALSE</definedName>
    <definedName name="QBREPORTCOMPARECOL_GROSSMARGINPCT" localSheetId="9">FALSE</definedName>
    <definedName name="QBREPORTCOMPARECOL_GROSSMARGINPCT" localSheetId="1">FALSE</definedName>
    <definedName name="QBREPORTCOMPARECOL_HOURS" localSheetId="4">FALSE</definedName>
    <definedName name="QBREPORTCOMPARECOL_HOURS" localSheetId="6">FALSE</definedName>
    <definedName name="QBREPORTCOMPARECOL_HOURS" localSheetId="10">FALSE</definedName>
    <definedName name="QBREPORTCOMPARECOL_HOURS" localSheetId="12">FALSE</definedName>
    <definedName name="QBREPORTCOMPARECOL_HOURS" localSheetId="2">FALSE</definedName>
    <definedName name="QBREPORTCOMPARECOL_HOURS" localSheetId="3">FALSE</definedName>
    <definedName name="QBREPORTCOMPARECOL_HOURS" localSheetId="7">FALSE</definedName>
    <definedName name="QBREPORTCOMPARECOL_HOURS" localSheetId="8">FALSE</definedName>
    <definedName name="QBREPORTCOMPARECOL_HOURS" localSheetId="9">FALSE</definedName>
    <definedName name="QBREPORTCOMPARECOL_HOURS" localSheetId="1">FALSE</definedName>
    <definedName name="QBREPORTCOMPARECOL_PCTCOL" localSheetId="4">FALSE</definedName>
    <definedName name="QBREPORTCOMPARECOL_PCTCOL" localSheetId="6">FALSE</definedName>
    <definedName name="QBREPORTCOMPARECOL_PCTCOL" localSheetId="10">FALSE</definedName>
    <definedName name="QBREPORTCOMPARECOL_PCTCOL" localSheetId="12">FALSE</definedName>
    <definedName name="QBREPORTCOMPARECOL_PCTCOL" localSheetId="2">FALSE</definedName>
    <definedName name="QBREPORTCOMPARECOL_PCTCOL" localSheetId="3">FALSE</definedName>
    <definedName name="QBREPORTCOMPARECOL_PCTCOL" localSheetId="7">FALSE</definedName>
    <definedName name="QBREPORTCOMPARECOL_PCTCOL" localSheetId="8">FALSE</definedName>
    <definedName name="QBREPORTCOMPARECOL_PCTCOL" localSheetId="9">FALSE</definedName>
    <definedName name="QBREPORTCOMPARECOL_PCTCOL" localSheetId="1">FALSE</definedName>
    <definedName name="QBREPORTCOMPARECOL_PCTEXPENSE" localSheetId="4">FALSE</definedName>
    <definedName name="QBREPORTCOMPARECOL_PCTEXPENSE" localSheetId="6">FALSE</definedName>
    <definedName name="QBREPORTCOMPARECOL_PCTEXPENSE" localSheetId="10">FALSE</definedName>
    <definedName name="QBREPORTCOMPARECOL_PCTEXPENSE" localSheetId="12">FALSE</definedName>
    <definedName name="QBREPORTCOMPARECOL_PCTEXPENSE" localSheetId="2">FALSE</definedName>
    <definedName name="QBREPORTCOMPARECOL_PCTEXPENSE" localSheetId="3">FALSE</definedName>
    <definedName name="QBREPORTCOMPARECOL_PCTEXPENSE" localSheetId="7">FALSE</definedName>
    <definedName name="QBREPORTCOMPARECOL_PCTEXPENSE" localSheetId="8">FALSE</definedName>
    <definedName name="QBREPORTCOMPARECOL_PCTEXPENSE" localSheetId="9">FALSE</definedName>
    <definedName name="QBREPORTCOMPARECOL_PCTEXPENSE" localSheetId="1">FALSE</definedName>
    <definedName name="QBREPORTCOMPARECOL_PCTINCOME" localSheetId="4">FALSE</definedName>
    <definedName name="QBREPORTCOMPARECOL_PCTINCOME" localSheetId="6">FALSE</definedName>
    <definedName name="QBREPORTCOMPARECOL_PCTINCOME" localSheetId="10">FALSE</definedName>
    <definedName name="QBREPORTCOMPARECOL_PCTINCOME" localSheetId="12">FALSE</definedName>
    <definedName name="QBREPORTCOMPARECOL_PCTINCOME" localSheetId="2">FALSE</definedName>
    <definedName name="QBREPORTCOMPARECOL_PCTINCOME" localSheetId="3">FALSE</definedName>
    <definedName name="QBREPORTCOMPARECOL_PCTINCOME" localSheetId="7">FALSE</definedName>
    <definedName name="QBREPORTCOMPARECOL_PCTINCOME" localSheetId="8">FALSE</definedName>
    <definedName name="QBREPORTCOMPARECOL_PCTINCOME" localSheetId="9">FALSE</definedName>
    <definedName name="QBREPORTCOMPARECOL_PCTINCOME" localSheetId="1">FALSE</definedName>
    <definedName name="QBREPORTCOMPARECOL_PCTOFSALES" localSheetId="4">FALSE</definedName>
    <definedName name="QBREPORTCOMPARECOL_PCTOFSALES" localSheetId="6">FALSE</definedName>
    <definedName name="QBREPORTCOMPARECOL_PCTOFSALES" localSheetId="10">FALSE</definedName>
    <definedName name="QBREPORTCOMPARECOL_PCTOFSALES" localSheetId="12">FALSE</definedName>
    <definedName name="QBREPORTCOMPARECOL_PCTOFSALES" localSheetId="2">FALSE</definedName>
    <definedName name="QBREPORTCOMPARECOL_PCTOFSALES" localSheetId="3">FALSE</definedName>
    <definedName name="QBREPORTCOMPARECOL_PCTOFSALES" localSheetId="7">FALSE</definedName>
    <definedName name="QBREPORTCOMPARECOL_PCTOFSALES" localSheetId="8">FALSE</definedName>
    <definedName name="QBREPORTCOMPARECOL_PCTOFSALES" localSheetId="9">FALSE</definedName>
    <definedName name="QBREPORTCOMPARECOL_PCTOFSALES" localSheetId="1">FALSE</definedName>
    <definedName name="QBREPORTCOMPARECOL_PCTROW" localSheetId="4">FALSE</definedName>
    <definedName name="QBREPORTCOMPARECOL_PCTROW" localSheetId="6">FALSE</definedName>
    <definedName name="QBREPORTCOMPARECOL_PCTROW" localSheetId="10">FALSE</definedName>
    <definedName name="QBREPORTCOMPARECOL_PCTROW" localSheetId="12">FALSE</definedName>
    <definedName name="QBREPORTCOMPARECOL_PCTROW" localSheetId="2">FALSE</definedName>
    <definedName name="QBREPORTCOMPARECOL_PCTROW" localSheetId="3">FALSE</definedName>
    <definedName name="QBREPORTCOMPARECOL_PCTROW" localSheetId="7">FALSE</definedName>
    <definedName name="QBREPORTCOMPARECOL_PCTROW" localSheetId="8">FALSE</definedName>
    <definedName name="QBREPORTCOMPARECOL_PCTROW" localSheetId="9">FALSE</definedName>
    <definedName name="QBREPORTCOMPARECOL_PCTROW" localSheetId="1">FALSE</definedName>
    <definedName name="QBREPORTCOMPARECOL_PPDIFF" localSheetId="4">FALSE</definedName>
    <definedName name="QBREPORTCOMPARECOL_PPDIFF" localSheetId="6">FALSE</definedName>
    <definedName name="QBREPORTCOMPARECOL_PPDIFF" localSheetId="10">FALSE</definedName>
    <definedName name="QBREPORTCOMPARECOL_PPDIFF" localSheetId="12">FALSE</definedName>
    <definedName name="QBREPORTCOMPARECOL_PPDIFF" localSheetId="2">FALSE</definedName>
    <definedName name="QBREPORTCOMPARECOL_PPDIFF" localSheetId="3">FALSE</definedName>
    <definedName name="QBREPORTCOMPARECOL_PPDIFF" localSheetId="7">FALSE</definedName>
    <definedName name="QBREPORTCOMPARECOL_PPDIFF" localSheetId="8">FALSE</definedName>
    <definedName name="QBREPORTCOMPARECOL_PPDIFF" localSheetId="9">FALSE</definedName>
    <definedName name="QBREPORTCOMPARECOL_PPDIFF" localSheetId="1">FALSE</definedName>
    <definedName name="QBREPORTCOMPARECOL_PPPCT" localSheetId="4">FALSE</definedName>
    <definedName name="QBREPORTCOMPARECOL_PPPCT" localSheetId="6">FALSE</definedName>
    <definedName name="QBREPORTCOMPARECOL_PPPCT" localSheetId="10">FALSE</definedName>
    <definedName name="QBREPORTCOMPARECOL_PPPCT" localSheetId="12">FALSE</definedName>
    <definedName name="QBREPORTCOMPARECOL_PPPCT" localSheetId="2">FALSE</definedName>
    <definedName name="QBREPORTCOMPARECOL_PPPCT" localSheetId="3">FALSE</definedName>
    <definedName name="QBREPORTCOMPARECOL_PPPCT" localSheetId="7">FALSE</definedName>
    <definedName name="QBREPORTCOMPARECOL_PPPCT" localSheetId="8">FALSE</definedName>
    <definedName name="QBREPORTCOMPARECOL_PPPCT" localSheetId="9">FALSE</definedName>
    <definedName name="QBREPORTCOMPARECOL_PPPCT" localSheetId="1">FALSE</definedName>
    <definedName name="QBREPORTCOMPARECOL_PREVPERIOD" localSheetId="4">FALSE</definedName>
    <definedName name="QBREPORTCOMPARECOL_PREVPERIOD" localSheetId="6">FALSE</definedName>
    <definedName name="QBREPORTCOMPARECOL_PREVPERIOD" localSheetId="10">FALSE</definedName>
    <definedName name="QBREPORTCOMPARECOL_PREVPERIOD" localSheetId="12">FALSE</definedName>
    <definedName name="QBREPORTCOMPARECOL_PREVPERIOD" localSheetId="2">FALSE</definedName>
    <definedName name="QBREPORTCOMPARECOL_PREVPERIOD" localSheetId="3">FALSE</definedName>
    <definedName name="QBREPORTCOMPARECOL_PREVPERIOD" localSheetId="7">FALSE</definedName>
    <definedName name="QBREPORTCOMPARECOL_PREVPERIOD" localSheetId="8">FALSE</definedName>
    <definedName name="QBREPORTCOMPARECOL_PREVPERIOD" localSheetId="9">FALSE</definedName>
    <definedName name="QBREPORTCOMPARECOL_PREVPERIOD" localSheetId="1">FALSE</definedName>
    <definedName name="QBREPORTCOMPARECOL_PREVYEAR" localSheetId="4">FALSE</definedName>
    <definedName name="QBREPORTCOMPARECOL_PREVYEAR" localSheetId="6">FALSE</definedName>
    <definedName name="QBREPORTCOMPARECOL_PREVYEAR" localSheetId="10">FALSE</definedName>
    <definedName name="QBREPORTCOMPARECOL_PREVYEAR" localSheetId="12">FALSE</definedName>
    <definedName name="QBREPORTCOMPARECOL_PREVYEAR" localSheetId="2">FALSE</definedName>
    <definedName name="QBREPORTCOMPARECOL_PREVYEAR" localSheetId="3">FALSE</definedName>
    <definedName name="QBREPORTCOMPARECOL_PREVYEAR" localSheetId="7">FALSE</definedName>
    <definedName name="QBREPORTCOMPARECOL_PREVYEAR" localSheetId="8">FALSE</definedName>
    <definedName name="QBREPORTCOMPARECOL_PREVYEAR" localSheetId="9">FALSE</definedName>
    <definedName name="QBREPORTCOMPARECOL_PREVYEAR" localSheetId="1">FALSE</definedName>
    <definedName name="QBREPORTCOMPARECOL_PYDIFF" localSheetId="4">FALSE</definedName>
    <definedName name="QBREPORTCOMPARECOL_PYDIFF" localSheetId="6">FALSE</definedName>
    <definedName name="QBREPORTCOMPARECOL_PYDIFF" localSheetId="10">FALSE</definedName>
    <definedName name="QBREPORTCOMPARECOL_PYDIFF" localSheetId="12">FALSE</definedName>
    <definedName name="QBREPORTCOMPARECOL_PYDIFF" localSheetId="2">FALSE</definedName>
    <definedName name="QBREPORTCOMPARECOL_PYDIFF" localSheetId="3">FALSE</definedName>
    <definedName name="QBREPORTCOMPARECOL_PYDIFF" localSheetId="7">FALSE</definedName>
    <definedName name="QBREPORTCOMPARECOL_PYDIFF" localSheetId="8">FALSE</definedName>
    <definedName name="QBREPORTCOMPARECOL_PYDIFF" localSheetId="9">FALSE</definedName>
    <definedName name="QBREPORTCOMPARECOL_PYDIFF" localSheetId="1">FALSE</definedName>
    <definedName name="QBREPORTCOMPARECOL_PYPCT" localSheetId="4">FALSE</definedName>
    <definedName name="QBREPORTCOMPARECOL_PYPCT" localSheetId="6">FALSE</definedName>
    <definedName name="QBREPORTCOMPARECOL_PYPCT" localSheetId="10">FALSE</definedName>
    <definedName name="QBREPORTCOMPARECOL_PYPCT" localSheetId="12">FALSE</definedName>
    <definedName name="QBREPORTCOMPARECOL_PYPCT" localSheetId="2">FALSE</definedName>
    <definedName name="QBREPORTCOMPARECOL_PYPCT" localSheetId="3">FALSE</definedName>
    <definedName name="QBREPORTCOMPARECOL_PYPCT" localSheetId="7">FALSE</definedName>
    <definedName name="QBREPORTCOMPARECOL_PYPCT" localSheetId="8">FALSE</definedName>
    <definedName name="QBREPORTCOMPARECOL_PYPCT" localSheetId="9">FALSE</definedName>
    <definedName name="QBREPORTCOMPARECOL_PYPCT" localSheetId="1">FALSE</definedName>
    <definedName name="QBREPORTCOMPARECOL_QTY" localSheetId="4">FALSE</definedName>
    <definedName name="QBREPORTCOMPARECOL_QTY" localSheetId="6">FALSE</definedName>
    <definedName name="QBREPORTCOMPARECOL_QTY" localSheetId="10">FALSE</definedName>
    <definedName name="QBREPORTCOMPARECOL_QTY" localSheetId="12">FALSE</definedName>
    <definedName name="QBREPORTCOMPARECOL_QTY" localSheetId="2">FALSE</definedName>
    <definedName name="QBREPORTCOMPARECOL_QTY" localSheetId="3">FALSE</definedName>
    <definedName name="QBREPORTCOMPARECOL_QTY" localSheetId="7">FALSE</definedName>
    <definedName name="QBREPORTCOMPARECOL_QTY" localSheetId="8">FALSE</definedName>
    <definedName name="QBREPORTCOMPARECOL_QTY" localSheetId="9">FALSE</definedName>
    <definedName name="QBREPORTCOMPARECOL_QTY" localSheetId="1">FALSE</definedName>
    <definedName name="QBREPORTCOMPARECOL_RATE" localSheetId="4">FALSE</definedName>
    <definedName name="QBREPORTCOMPARECOL_RATE" localSheetId="6">FALSE</definedName>
    <definedName name="QBREPORTCOMPARECOL_RATE" localSheetId="10">FALSE</definedName>
    <definedName name="QBREPORTCOMPARECOL_RATE" localSheetId="12">FALSE</definedName>
    <definedName name="QBREPORTCOMPARECOL_RATE" localSheetId="2">FALSE</definedName>
    <definedName name="QBREPORTCOMPARECOL_RATE" localSheetId="3">FALSE</definedName>
    <definedName name="QBREPORTCOMPARECOL_RATE" localSheetId="7">FALSE</definedName>
    <definedName name="QBREPORTCOMPARECOL_RATE" localSheetId="8">FALSE</definedName>
    <definedName name="QBREPORTCOMPARECOL_RATE" localSheetId="9">FALSE</definedName>
    <definedName name="QBREPORTCOMPARECOL_RATE" localSheetId="1">FALSE</definedName>
    <definedName name="QBREPORTCOMPARECOL_TRIPBILLEDMILES" localSheetId="4">FALSE</definedName>
    <definedName name="QBREPORTCOMPARECOL_TRIPBILLEDMILES" localSheetId="6">FALSE</definedName>
    <definedName name="QBREPORTCOMPARECOL_TRIPBILLEDMILES" localSheetId="10">FALSE</definedName>
    <definedName name="QBREPORTCOMPARECOL_TRIPBILLEDMILES" localSheetId="12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7">FALSE</definedName>
    <definedName name="QBREPORTCOMPARECOL_TRIPBILLEDMILES" localSheetId="8">FALSE</definedName>
    <definedName name="QBREPORTCOMPARECOL_TRIPBILLEDMILES" localSheetId="9">FALSE</definedName>
    <definedName name="QBREPORTCOMPARECOL_TRIPBILLEDMILES" localSheetId="1">FALSE</definedName>
    <definedName name="QBREPORTCOMPARECOL_TRIPBILLINGAMOUNT" localSheetId="4">FALSE</definedName>
    <definedName name="QBREPORTCOMPARECOL_TRIPBILLINGAMOUNT" localSheetId="6">FALSE</definedName>
    <definedName name="QBREPORTCOMPARECOL_TRIPBILLINGAMOUNT" localSheetId="10">FALSE</definedName>
    <definedName name="QBREPORTCOMPARECOL_TRIPBILLINGAMOUNT" localSheetId="12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7">FALSE</definedName>
    <definedName name="QBREPORTCOMPARECOL_TRIPBILLINGAMOUNT" localSheetId="8">FALSE</definedName>
    <definedName name="QBREPORTCOMPARECOL_TRIPBILLINGAMOUNT" localSheetId="9">FALSE</definedName>
    <definedName name="QBREPORTCOMPARECOL_TRIPBILLINGAMOUNT" localSheetId="1">FALSE</definedName>
    <definedName name="QBREPORTCOMPARECOL_TRIPMILES" localSheetId="4">FALSE</definedName>
    <definedName name="QBREPORTCOMPARECOL_TRIPMILES" localSheetId="6">FALSE</definedName>
    <definedName name="QBREPORTCOMPARECOL_TRIPMILES" localSheetId="10">FALSE</definedName>
    <definedName name="QBREPORTCOMPARECOL_TRIPMILES" localSheetId="12">FALSE</definedName>
    <definedName name="QBREPORTCOMPARECOL_TRIPMILES" localSheetId="2">FALSE</definedName>
    <definedName name="QBREPORTCOMPARECOL_TRIPMILES" localSheetId="3">FALSE</definedName>
    <definedName name="QBREPORTCOMPARECOL_TRIPMILES" localSheetId="7">FALSE</definedName>
    <definedName name="QBREPORTCOMPARECOL_TRIPMILES" localSheetId="8">FALSE</definedName>
    <definedName name="QBREPORTCOMPARECOL_TRIPMILES" localSheetId="9">FALSE</definedName>
    <definedName name="QBREPORTCOMPARECOL_TRIPMILES" localSheetId="1">FALSE</definedName>
    <definedName name="QBREPORTCOMPARECOL_TRIPNOTBILLABLEMILES" localSheetId="4">FALSE</definedName>
    <definedName name="QBREPORTCOMPARECOL_TRIPNOTBILLABLEMILES" localSheetId="6">FALSE</definedName>
    <definedName name="QBREPORTCOMPARECOL_TRIPNOTBILLABLEMILES" localSheetId="10">FALSE</definedName>
    <definedName name="QBREPORTCOMPARECOL_TRIPNOTBILLABLEMILES" localSheetId="12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7">FALSE</definedName>
    <definedName name="QBREPORTCOMPARECOL_TRIPNOTBILLABLEMILES" localSheetId="8">FALSE</definedName>
    <definedName name="QBREPORTCOMPARECOL_TRIPNOTBILLABLEMILES" localSheetId="9">FALSE</definedName>
    <definedName name="QBREPORTCOMPARECOL_TRIPNOTBILLABLEMILES" localSheetId="1">FALSE</definedName>
    <definedName name="QBREPORTCOMPARECOL_TRIPTAXDEDUCTIBLEAMOUNT" localSheetId="4">FALSE</definedName>
    <definedName name="QBREPORTCOMPARECOL_TRIPTAXDEDUCTIBLEAMOUNT" localSheetId="6">FALSE</definedName>
    <definedName name="QBREPORTCOMPARECOL_TRIPTAXDEDUCTIBLEAMOUNT" localSheetId="10">FALSE</definedName>
    <definedName name="QBREPORTCOMPARECOL_TRIPTAXDEDUCTIBLEAMOUNT" localSheetId="12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7">FALSE</definedName>
    <definedName name="QBREPORTCOMPARECOL_TRIPTAXDEDUCTIBLEAMOUNT" localSheetId="8">FALSE</definedName>
    <definedName name="QBREPORTCOMPARECOL_TRIPTAXDEDUCTIBLEAMOUNT" localSheetId="9">FALSE</definedName>
    <definedName name="QBREPORTCOMPARECOL_TRIPTAXDEDUCTIBLEAMOUNT" localSheetId="1">FALSE</definedName>
    <definedName name="QBREPORTCOMPARECOL_TRIPUNBILLEDMILES" localSheetId="4">FALSE</definedName>
    <definedName name="QBREPORTCOMPARECOL_TRIPUNBILLEDMILES" localSheetId="6">FALSE</definedName>
    <definedName name="QBREPORTCOMPARECOL_TRIPUNBILLEDMILES" localSheetId="10">FALSE</definedName>
    <definedName name="QBREPORTCOMPARECOL_TRIPUNBILLEDMILES" localSheetId="12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7">FALSE</definedName>
    <definedName name="QBREPORTCOMPARECOL_TRIPUNBILLEDMILES" localSheetId="8">FALSE</definedName>
    <definedName name="QBREPORTCOMPARECOL_TRIPUNBILLEDMILES" localSheetId="9">FALSE</definedName>
    <definedName name="QBREPORTCOMPARECOL_TRIPUNBILLEDMILES" localSheetId="1">FALSE</definedName>
    <definedName name="QBREPORTCOMPARECOL_YTD" localSheetId="4">FALSE</definedName>
    <definedName name="QBREPORTCOMPARECOL_YTD" localSheetId="6">FALSE</definedName>
    <definedName name="QBREPORTCOMPARECOL_YTD" localSheetId="10">FALSE</definedName>
    <definedName name="QBREPORTCOMPARECOL_YTD" localSheetId="12">FALSE</definedName>
    <definedName name="QBREPORTCOMPARECOL_YTD" localSheetId="2">FALSE</definedName>
    <definedName name="QBREPORTCOMPARECOL_YTD" localSheetId="3">FALSE</definedName>
    <definedName name="QBREPORTCOMPARECOL_YTD" localSheetId="7">FALSE</definedName>
    <definedName name="QBREPORTCOMPARECOL_YTD" localSheetId="8">FALSE</definedName>
    <definedName name="QBREPORTCOMPARECOL_YTD" localSheetId="9">FALSE</definedName>
    <definedName name="QBREPORTCOMPARECOL_YTD" localSheetId="1">FALSE</definedName>
    <definedName name="QBREPORTCOMPARECOL_YTDBUDGET" localSheetId="4">FALSE</definedName>
    <definedName name="QBREPORTCOMPARECOL_YTDBUDGET" localSheetId="6">FALSE</definedName>
    <definedName name="QBREPORTCOMPARECOL_YTDBUDGET" localSheetId="10">FALSE</definedName>
    <definedName name="QBREPORTCOMPARECOL_YTDBUDGET" localSheetId="12">FALSE</definedName>
    <definedName name="QBREPORTCOMPARECOL_YTDBUDGET" localSheetId="2">FALSE</definedName>
    <definedName name="QBREPORTCOMPARECOL_YTDBUDGET" localSheetId="3">FALSE</definedName>
    <definedName name="QBREPORTCOMPARECOL_YTDBUDGET" localSheetId="7">FALSE</definedName>
    <definedName name="QBREPORTCOMPARECOL_YTDBUDGET" localSheetId="8">FALSE</definedName>
    <definedName name="QBREPORTCOMPARECOL_YTDBUDGET" localSheetId="9">FALSE</definedName>
    <definedName name="QBREPORTCOMPARECOL_YTDBUDGET" localSheetId="1">FALSE</definedName>
    <definedName name="QBREPORTCOMPARECOL_YTDPCT" localSheetId="4">FALSE</definedName>
    <definedName name="QBREPORTCOMPARECOL_YTDPCT" localSheetId="6">FALSE</definedName>
    <definedName name="QBREPORTCOMPARECOL_YTDPCT" localSheetId="10">FALSE</definedName>
    <definedName name="QBREPORTCOMPARECOL_YTDPCT" localSheetId="12">FALSE</definedName>
    <definedName name="QBREPORTCOMPARECOL_YTDPCT" localSheetId="2">FALSE</definedName>
    <definedName name="QBREPORTCOMPARECOL_YTDPCT" localSheetId="3">FALSE</definedName>
    <definedName name="QBREPORTCOMPARECOL_YTDPCT" localSheetId="7">FALSE</definedName>
    <definedName name="QBREPORTCOMPARECOL_YTDPCT" localSheetId="8">FALSE</definedName>
    <definedName name="QBREPORTCOMPARECOL_YTDPCT" localSheetId="9">FALSE</definedName>
    <definedName name="QBREPORTCOMPARECOL_YTDPCT" localSheetId="1">FALSE</definedName>
    <definedName name="QBREPORTROWAXIS" localSheetId="4">9</definedName>
    <definedName name="QBREPORTROWAXIS" localSheetId="6">15</definedName>
    <definedName name="QBREPORTROWAXIS" localSheetId="10">9</definedName>
    <definedName name="QBREPORTROWAXIS" localSheetId="12">15</definedName>
    <definedName name="QBREPORTROWAXIS" localSheetId="2">9</definedName>
    <definedName name="QBREPORTROWAXIS" localSheetId="3">15</definedName>
    <definedName name="QBREPORTROWAXIS" localSheetId="7">9</definedName>
    <definedName name="QBREPORTROWAXIS" localSheetId="8">15</definedName>
    <definedName name="QBREPORTROWAXIS" localSheetId="9">9</definedName>
    <definedName name="QBREPORTROWAXIS" localSheetId="1">15</definedName>
    <definedName name="QBREPORTSUBCOLAXIS" localSheetId="4">0</definedName>
    <definedName name="QBREPORTSUBCOLAXIS" localSheetId="6">0</definedName>
    <definedName name="QBREPORTSUBCOLAXIS" localSheetId="10">0</definedName>
    <definedName name="QBREPORTSUBCOLAXIS" localSheetId="12">0</definedName>
    <definedName name="QBREPORTSUBCOLAXIS" localSheetId="2">0</definedName>
    <definedName name="QBREPORTSUBCOLAXIS" localSheetId="3">0</definedName>
    <definedName name="QBREPORTSUBCOLAXIS" localSheetId="7">0</definedName>
    <definedName name="QBREPORTSUBCOLAXIS" localSheetId="8">0</definedName>
    <definedName name="QBREPORTSUBCOLAXIS" localSheetId="9">0</definedName>
    <definedName name="QBREPORTSUBCOLAXIS" localSheetId="1">0</definedName>
    <definedName name="QBREPORTTYPE" localSheetId="4">5</definedName>
    <definedName name="QBREPORTTYPE" localSheetId="6">57</definedName>
    <definedName name="QBREPORTTYPE" localSheetId="10">5</definedName>
    <definedName name="QBREPORTTYPE" localSheetId="12">57</definedName>
    <definedName name="QBREPORTTYPE" localSheetId="2">5</definedName>
    <definedName name="QBREPORTTYPE" localSheetId="3">57</definedName>
    <definedName name="QBREPORTTYPE" localSheetId="7">5</definedName>
    <definedName name="QBREPORTTYPE" localSheetId="8">57</definedName>
    <definedName name="QBREPORTTYPE" localSheetId="9">5</definedName>
    <definedName name="QBREPORTTYPE" localSheetId="1">57</definedName>
    <definedName name="QBROWHEADERS" localSheetId="4">5</definedName>
    <definedName name="QBROWHEADERS" localSheetId="6">2</definedName>
    <definedName name="QBROWHEADERS" localSheetId="10">5</definedName>
    <definedName name="QBROWHEADERS" localSheetId="12">2</definedName>
    <definedName name="QBROWHEADERS" localSheetId="2">6</definedName>
    <definedName name="QBROWHEADERS" localSheetId="3">2</definedName>
    <definedName name="QBROWHEADERS" localSheetId="7">5</definedName>
    <definedName name="QBROWHEADERS" localSheetId="8">2</definedName>
    <definedName name="QBROWHEADERS" localSheetId="9">5</definedName>
    <definedName name="QBROWHEADERS" localSheetId="1">2</definedName>
    <definedName name="QBSTARTDATE" localSheetId="4">20190131</definedName>
    <definedName name="QBSTARTDATE" localSheetId="6">20190101</definedName>
    <definedName name="QBSTARTDATE" localSheetId="10">20190131</definedName>
    <definedName name="QBSTARTDATE" localSheetId="12">20190101</definedName>
    <definedName name="QBSTARTDATE" localSheetId="2">20190131</definedName>
    <definedName name="QBSTARTDATE" localSheetId="3">20190101</definedName>
    <definedName name="QBSTARTDATE" localSheetId="7">20190131</definedName>
    <definedName name="QBSTARTDATE" localSheetId="8">20190101</definedName>
    <definedName name="QBSTARTDATE" localSheetId="9">20190131</definedName>
    <definedName name="QBSTARTDATE" localSheetId="1">20190101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21" l="1"/>
  <c r="G55" i="21"/>
  <c r="G50" i="21"/>
  <c r="G49" i="21"/>
  <c r="G48" i="21"/>
  <c r="G47" i="21"/>
  <c r="G41" i="21"/>
  <c r="G35" i="21"/>
  <c r="G34" i="21"/>
  <c r="G31" i="21"/>
  <c r="G23" i="21"/>
  <c r="G22" i="21"/>
  <c r="G20" i="21"/>
  <c r="G16" i="21"/>
  <c r="G14" i="21"/>
  <c r="U16" i="19" l="1"/>
  <c r="S16" i="19"/>
  <c r="U15" i="19"/>
  <c r="S15" i="19"/>
  <c r="U14" i="19"/>
  <c r="U13" i="19"/>
  <c r="U11" i="19"/>
  <c r="S11" i="19"/>
  <c r="U10" i="19"/>
  <c r="U8" i="19"/>
  <c r="S8" i="19"/>
  <c r="U7" i="19"/>
  <c r="U6" i="19"/>
  <c r="U5" i="19"/>
  <c r="U4" i="19"/>
  <c r="U3" i="19"/>
  <c r="F17" i="16" l="1"/>
  <c r="F16" i="16"/>
  <c r="F11" i="16"/>
  <c r="F10" i="16"/>
  <c r="F9" i="16"/>
  <c r="F8" i="16"/>
  <c r="U5" i="14" l="1"/>
  <c r="S5" i="14"/>
  <c r="U4" i="14"/>
  <c r="S4" i="14"/>
  <c r="U3" i="14"/>
  <c r="F25" i="12" l="1"/>
  <c r="F24" i="12"/>
  <c r="F18" i="12"/>
  <c r="F17" i="12"/>
  <c r="F16" i="12"/>
  <c r="F15" i="12"/>
  <c r="U43" i="10" l="1"/>
  <c r="S43" i="10"/>
  <c r="U42" i="10"/>
  <c r="S42" i="10"/>
  <c r="U41" i="10"/>
  <c r="U40" i="10"/>
  <c r="U38" i="10"/>
  <c r="S38" i="10"/>
  <c r="U37" i="10"/>
  <c r="U35" i="10"/>
  <c r="S35" i="10"/>
  <c r="U34" i="10"/>
  <c r="U32" i="10"/>
  <c r="S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8" i="10"/>
  <c r="S8" i="10"/>
  <c r="U7" i="10"/>
  <c r="U6" i="10"/>
  <c r="U4" i="10"/>
  <c r="S4" i="10"/>
  <c r="U3" i="10"/>
  <c r="F24" i="8" l="1"/>
  <c r="F23" i="8"/>
  <c r="F18" i="8"/>
  <c r="F17" i="8"/>
  <c r="F16" i="8"/>
  <c r="F10" i="8"/>
  <c r="F9" i="8"/>
  <c r="F8" i="8"/>
  <c r="U19" i="6" l="1"/>
  <c r="S19" i="6"/>
  <c r="U18" i="6"/>
  <c r="S18" i="6"/>
  <c r="U17" i="6"/>
  <c r="U16" i="6"/>
  <c r="U15" i="6"/>
  <c r="U13" i="6"/>
  <c r="S13" i="6"/>
  <c r="U12" i="6"/>
  <c r="U10" i="6"/>
  <c r="S10" i="6"/>
  <c r="U9" i="6"/>
  <c r="U7" i="6"/>
  <c r="S7" i="6"/>
  <c r="U6" i="6"/>
  <c r="U4" i="6"/>
  <c r="S4" i="6"/>
  <c r="U3" i="6"/>
  <c r="F29" i="3" l="1"/>
  <c r="F28" i="3"/>
  <c r="F24" i="3"/>
  <c r="F23" i="3"/>
  <c r="F22" i="3"/>
  <c r="F17" i="3"/>
  <c r="F11" i="3"/>
  <c r="F10" i="3"/>
  <c r="F9" i="3"/>
  <c r="F8" i="3"/>
  <c r="U128" i="1" l="1"/>
  <c r="S128" i="1"/>
  <c r="U127" i="1"/>
  <c r="S127" i="1"/>
  <c r="U126" i="1"/>
  <c r="U124" i="1"/>
  <c r="S124" i="1"/>
  <c r="U123" i="1"/>
  <c r="U122" i="1"/>
  <c r="U120" i="1"/>
  <c r="S120" i="1"/>
  <c r="U119" i="1"/>
  <c r="U118" i="1"/>
  <c r="U116" i="1"/>
  <c r="S116" i="1"/>
  <c r="U115" i="1"/>
  <c r="U114" i="1"/>
  <c r="U113" i="1"/>
  <c r="U112" i="1"/>
  <c r="U110" i="1"/>
  <c r="S110" i="1"/>
  <c r="U109" i="1"/>
  <c r="U108" i="1"/>
  <c r="U106" i="1"/>
  <c r="S106" i="1"/>
  <c r="U105" i="1"/>
  <c r="U104" i="1"/>
  <c r="U103" i="1"/>
  <c r="U102" i="1"/>
  <c r="U101" i="1"/>
  <c r="U100" i="1"/>
  <c r="U99" i="1"/>
  <c r="U97" i="1"/>
  <c r="S97" i="1"/>
  <c r="U96" i="1"/>
  <c r="U94" i="1"/>
  <c r="S94" i="1"/>
  <c r="U93" i="1"/>
  <c r="U91" i="1"/>
  <c r="S91" i="1"/>
  <c r="U90" i="1"/>
  <c r="U89" i="1"/>
  <c r="U88" i="1"/>
  <c r="U87" i="1"/>
  <c r="U85" i="1"/>
  <c r="S85" i="1"/>
  <c r="U84" i="1"/>
  <c r="U82" i="1"/>
  <c r="S82" i="1"/>
  <c r="U81" i="1"/>
  <c r="U80" i="1"/>
  <c r="U79" i="1"/>
  <c r="U78" i="1"/>
  <c r="U76" i="1"/>
  <c r="S76" i="1"/>
  <c r="U75" i="1"/>
  <c r="U73" i="1"/>
  <c r="S73" i="1"/>
  <c r="U72" i="1"/>
  <c r="U70" i="1"/>
  <c r="S70" i="1"/>
  <c r="U69" i="1"/>
  <c r="U68" i="1"/>
  <c r="U66" i="1"/>
  <c r="S66" i="1"/>
  <c r="U65" i="1"/>
  <c r="U63" i="1"/>
  <c r="S63" i="1"/>
  <c r="U62" i="1"/>
  <c r="U60" i="1"/>
  <c r="S60" i="1"/>
  <c r="U59" i="1"/>
  <c r="U57" i="1"/>
  <c r="S57" i="1"/>
  <c r="U56" i="1"/>
  <c r="U54" i="1"/>
  <c r="S54" i="1"/>
  <c r="U53" i="1"/>
  <c r="U52" i="1"/>
  <c r="U51" i="1"/>
  <c r="U50" i="1"/>
  <c r="U48" i="1"/>
  <c r="S48" i="1"/>
  <c r="U47" i="1"/>
  <c r="U45" i="1"/>
  <c r="S45" i="1"/>
  <c r="U44" i="1"/>
  <c r="U43" i="1"/>
  <c r="U41" i="1"/>
  <c r="S41" i="1"/>
  <c r="U40" i="1"/>
  <c r="U38" i="1"/>
  <c r="S38" i="1"/>
  <c r="U37" i="1"/>
  <c r="U35" i="1"/>
  <c r="S35" i="1"/>
  <c r="U34" i="1"/>
  <c r="U33" i="1"/>
  <c r="U32" i="1"/>
  <c r="U31" i="1"/>
  <c r="U30" i="1"/>
  <c r="U28" i="1"/>
  <c r="S28" i="1"/>
  <c r="U27" i="1"/>
  <c r="U25" i="1"/>
  <c r="S25" i="1"/>
  <c r="U24" i="1"/>
  <c r="U22" i="1"/>
  <c r="S22" i="1"/>
  <c r="U21" i="1"/>
  <c r="U19" i="1"/>
  <c r="S19" i="1"/>
  <c r="U18" i="1"/>
  <c r="U17" i="1"/>
  <c r="U16" i="1"/>
  <c r="U15" i="1"/>
  <c r="U13" i="1"/>
  <c r="S13" i="1"/>
  <c r="U12" i="1"/>
  <c r="U10" i="1"/>
  <c r="S10" i="1"/>
  <c r="U9" i="1"/>
  <c r="U7" i="1"/>
  <c r="S7" i="1"/>
  <c r="U6" i="1"/>
  <c r="U4" i="1"/>
  <c r="S4" i="1"/>
  <c r="U3" i="1"/>
</calcChain>
</file>

<file path=xl/sharedStrings.xml><?xml version="1.0" encoding="utf-8"?>
<sst xmlns="http://schemas.openxmlformats.org/spreadsheetml/2006/main" count="804" uniqueCount="373">
  <si>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</si>
  <si>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</si>
  <si>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</si>
  <si>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</si>
  <si>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</si>
  <si>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</si>
  <si>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</si>
  <si>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</si>
  <si>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</si>
  <si>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AFMA</t>
  </si>
  <si>
    <t>Total AFMA</t>
  </si>
  <si>
    <t>Applicant Information</t>
  </si>
  <si>
    <t>Total Applicant Information</t>
  </si>
  <si>
    <t>Arkansas Municipal Leagues</t>
  </si>
  <si>
    <t>Total Arkansas Municipal Leagues</t>
  </si>
  <si>
    <t>BH Energy Arkansas</t>
  </si>
  <si>
    <t>Total BH Energy Arkansas</t>
  </si>
  <si>
    <t>BLACK HILLS ENERGY</t>
  </si>
  <si>
    <t>Total BLACK HILLS ENERGY</t>
  </si>
  <si>
    <t>Brandon Kimbrall</t>
  </si>
  <si>
    <t>Total Brandon Kimbrall</t>
  </si>
  <si>
    <t>Brister Law Firm</t>
  </si>
  <si>
    <t>Total Brister Law Firm</t>
  </si>
  <si>
    <t>Chris Green</t>
  </si>
  <si>
    <t>Total Chris Green</t>
  </si>
  <si>
    <t>citizens bank</t>
  </si>
  <si>
    <t>Total citizens bank</t>
  </si>
  <si>
    <t>COX COMMUNICATIONS</t>
  </si>
  <si>
    <t>Total COX COMMUNICATIONS</t>
  </si>
  <si>
    <t>Donna Small</t>
  </si>
  <si>
    <t>Total Donna Small</t>
  </si>
  <si>
    <t>JIM DAPSON</t>
  </si>
  <si>
    <t>Total JIM DAPSON</t>
  </si>
  <si>
    <t>Johnny Humphrey</t>
  </si>
  <si>
    <t>Total Johnny Humphrey</t>
  </si>
  <si>
    <t>KATHERINE FRY</t>
  </si>
  <si>
    <t>Total KATHERINE FRY</t>
  </si>
  <si>
    <t>Kings Travel Mart</t>
  </si>
  <si>
    <t>Total Kings Travel Mart</t>
  </si>
  <si>
    <t>Lynn Hubbard</t>
  </si>
  <si>
    <t>Total Lynn Hubbard</t>
  </si>
  <si>
    <t>Meadors Lumber Company</t>
  </si>
  <si>
    <t>Total Meadors Lumber Company</t>
  </si>
  <si>
    <t>Michael Aleck</t>
  </si>
  <si>
    <t>Total Michael Aleck</t>
  </si>
  <si>
    <t>Municipal Health Benefit Fund</t>
  </si>
  <si>
    <t>Total Municipal Health Benefit Fund</t>
  </si>
  <si>
    <t>Nancy Smith</t>
  </si>
  <si>
    <t>Total Nancy Smith</t>
  </si>
  <si>
    <t>NASASP</t>
  </si>
  <si>
    <t>Total NASASP</t>
  </si>
  <si>
    <t>OG&amp;E</t>
  </si>
  <si>
    <t>Total OG&amp;E</t>
  </si>
  <si>
    <t>ROBERT PORTER</t>
  </si>
  <si>
    <t>Total ROBERT PORTER</t>
  </si>
  <si>
    <t>State of Arkansas</t>
  </si>
  <si>
    <t>Total State of Arkansas</t>
  </si>
  <si>
    <t>Swaim Office Products</t>
  </si>
  <si>
    <t>Total Swaim Office Products</t>
  </si>
  <si>
    <t>TIMES RECORD</t>
  </si>
  <si>
    <t>Total TIMES RECORD</t>
  </si>
  <si>
    <t>UNIFIRST</t>
  </si>
  <si>
    <t>Total UNIFIRST</t>
  </si>
  <si>
    <t>VERIZON</t>
  </si>
  <si>
    <t>Total VERIZON</t>
  </si>
  <si>
    <t>Veronica Robins.</t>
  </si>
  <si>
    <t>Total Veronica Robins.</t>
  </si>
  <si>
    <t>WALMART</t>
  </si>
  <si>
    <t>Total WALMART</t>
  </si>
  <si>
    <t>WINDSTREAM</t>
  </si>
  <si>
    <t>Total WINDSTREAM</t>
  </si>
  <si>
    <t>YEAGERS</t>
  </si>
  <si>
    <t>Total YEAGERS</t>
  </si>
  <si>
    <t>TOTAL</t>
  </si>
  <si>
    <t>Check</t>
  </si>
  <si>
    <t>Deposit</t>
  </si>
  <si>
    <t>2106</t>
  </si>
  <si>
    <t>2107</t>
  </si>
  <si>
    <t>64229</t>
  </si>
  <si>
    <t>0000632511</t>
  </si>
  <si>
    <t>2067</t>
  </si>
  <si>
    <t>2070</t>
  </si>
  <si>
    <t>2104</t>
  </si>
  <si>
    <t>2068</t>
  </si>
  <si>
    <t>2094</t>
  </si>
  <si>
    <t>2053</t>
  </si>
  <si>
    <t>2060</t>
  </si>
  <si>
    <t>2132</t>
  </si>
  <si>
    <t>2075</t>
  </si>
  <si>
    <t>2054</t>
  </si>
  <si>
    <t>2066</t>
  </si>
  <si>
    <t>2102</t>
  </si>
  <si>
    <t>2111</t>
  </si>
  <si>
    <t>2091</t>
  </si>
  <si>
    <t>2059</t>
  </si>
  <si>
    <t>2087</t>
  </si>
  <si>
    <t>2074</t>
  </si>
  <si>
    <t>2062</t>
  </si>
  <si>
    <t>2096</t>
  </si>
  <si>
    <t>2055</t>
  </si>
  <si>
    <t>2099</t>
  </si>
  <si>
    <t>1400623593</t>
  </si>
  <si>
    <t>2093</t>
  </si>
  <si>
    <t>2056</t>
  </si>
  <si>
    <t>1920249171</t>
  </si>
  <si>
    <t>1920249170</t>
  </si>
  <si>
    <t>1920268258</t>
  </si>
  <si>
    <t>1920268259</t>
  </si>
  <si>
    <t>2084</t>
  </si>
  <si>
    <t>2086</t>
  </si>
  <si>
    <t>2063</t>
  </si>
  <si>
    <t>2064</t>
  </si>
  <si>
    <t>2090</t>
  </si>
  <si>
    <t>2092</t>
  </si>
  <si>
    <t>2105</t>
  </si>
  <si>
    <t>2080</t>
  </si>
  <si>
    <t>2098</t>
  </si>
  <si>
    <t>2065</t>
  </si>
  <si>
    <t>2081</t>
  </si>
  <si>
    <t>2101</t>
  </si>
  <si>
    <t>2110</t>
  </si>
  <si>
    <t>2061</t>
  </si>
  <si>
    <t>2097</t>
  </si>
  <si>
    <t>2085</t>
  </si>
  <si>
    <t>2095</t>
  </si>
  <si>
    <t>2088</t>
  </si>
  <si>
    <t>Membership Dues Inv#5749</t>
  </si>
  <si>
    <t>Inv#202056</t>
  </si>
  <si>
    <t>Reimbursment of elected official life insurance Rec#02009</t>
  </si>
  <si>
    <t>Rec#02027</t>
  </si>
  <si>
    <t>For the year of 2018</t>
  </si>
  <si>
    <t>Month of Dec 2018</t>
  </si>
  <si>
    <t>For the Year of 2018</t>
  </si>
  <si>
    <t>NFS remibursement from when our account was hacked and fraudglent checks were wrote Dec 2018 k.f...</t>
  </si>
  <si>
    <t>Reverse NFS</t>
  </si>
  <si>
    <t>refund for business products</t>
  </si>
  <si>
    <t>January 2019</t>
  </si>
  <si>
    <t>Tra#86389 Jim paid for fuel after picking truck up from shop being worked on.</t>
  </si>
  <si>
    <t>Year 2018</t>
  </si>
  <si>
    <t>Reimbursment for christmas club that did not roll from 2018</t>
  </si>
  <si>
    <t xml:space="preserve"> Kathy Fry missed paying myself 3 months in 2018 for office cleaning January, May, August 2018</t>
  </si>
  <si>
    <t>Tran#1019864</t>
  </si>
  <si>
    <t>Inv#257505</t>
  </si>
  <si>
    <t>Year of 2018</t>
  </si>
  <si>
    <t>February 2019</t>
  </si>
  <si>
    <t>Inv#15975</t>
  </si>
  <si>
    <t>Rec#11388.85</t>
  </si>
  <si>
    <t>Rec#02018</t>
  </si>
  <si>
    <t>Rec#02017</t>
  </si>
  <si>
    <t>Rec#02034</t>
  </si>
  <si>
    <t>Rec#02035</t>
  </si>
  <si>
    <t>Inv#154013</t>
  </si>
  <si>
    <t>Ref#101189141</t>
  </si>
  <si>
    <t>Inv#82708422684</t>
  </si>
  <si>
    <t>Inv#8270841625</t>
  </si>
  <si>
    <t>Inv#8270844732</t>
  </si>
  <si>
    <t>Inv#8270843718</t>
  </si>
  <si>
    <t>Inv#8270846876</t>
  </si>
  <si>
    <t>Inv#8270845809</t>
  </si>
  <si>
    <t>Inv#8270847893</t>
  </si>
  <si>
    <t>Inv#9820271170</t>
  </si>
  <si>
    <t>Inv#9822207326</t>
  </si>
  <si>
    <t>Remiburse Veronica used her debt card because City does not have a Sams Credit card</t>
  </si>
  <si>
    <t>Reimbursment from christmas club that did not roll over from 2018</t>
  </si>
  <si>
    <t>I missed paying Veronica in January, May, August of 2018 for cleaning office</t>
  </si>
  <si>
    <t>This was for Dec Community Event</t>
  </si>
  <si>
    <t>Inv#12/3112018</t>
  </si>
  <si>
    <t>Ref#510322, Ref# 511201</t>
  </si>
  <si>
    <t>Registration Fee</t>
  </si>
  <si>
    <t>Drug Testing</t>
  </si>
  <si>
    <t>Reimbursment</t>
  </si>
  <si>
    <t>FRANCHISE FEE</t>
  </si>
  <si>
    <t>ACCT#2552354475</t>
  </si>
  <si>
    <t>ACCT#2551902459</t>
  </si>
  <si>
    <t>ACCT#2551102781</t>
  </si>
  <si>
    <t>Community BldgACCT#2433317926</t>
  </si>
  <si>
    <t>Fire Dept Payroll</t>
  </si>
  <si>
    <t>General Civil Matters</t>
  </si>
  <si>
    <t>Bank Service Charges</t>
  </si>
  <si>
    <t>Reverse Item Charge</t>
  </si>
  <si>
    <t>Fraudglent check</t>
  </si>
  <si>
    <t>COX-0010807707996702</t>
  </si>
  <si>
    <t>COUNCIL PAY</t>
  </si>
  <si>
    <t>FIRE CHEIF</t>
  </si>
  <si>
    <t>Fire Fuel</t>
  </si>
  <si>
    <t>Cleaning Office</t>
  </si>
  <si>
    <t>SUPPLIES</t>
  </si>
  <si>
    <t>Health Insurance</t>
  </si>
  <si>
    <t>Dues and Subscriptions</t>
  </si>
  <si>
    <t>ACCT#129024495-1</t>
  </si>
  <si>
    <t>ACCT#20090-7 WASH &amp;RR ES</t>
  </si>
  <si>
    <t>Community BuildingACCT#16773-4</t>
  </si>
  <si>
    <t>State Turn Back</t>
  </si>
  <si>
    <t>State of Arkansas City Sales Ta</t>
  </si>
  <si>
    <t>State of Arkansas County Sales</t>
  </si>
  <si>
    <t>Office Supplies</t>
  </si>
  <si>
    <t>Advertising and Promotion</t>
  </si>
  <si>
    <t>CLOTHING</t>
  </si>
  <si>
    <t>VERIZON-413242509-00001</t>
  </si>
  <si>
    <t>Computer and Internet Expenses</t>
  </si>
  <si>
    <t>Telephone Expense 040063349</t>
  </si>
  <si>
    <t>City of Dyer General Operations</t>
  </si>
  <si>
    <t>Jan 31, 19</t>
  </si>
  <si>
    <t>ASSETS</t>
  </si>
  <si>
    <t>Current Assets</t>
  </si>
  <si>
    <t>Checking/Savings</t>
  </si>
  <si>
    <t>Building Permit</t>
  </si>
  <si>
    <t>City of Dyer General Operations - Other</t>
  </si>
  <si>
    <t>Total City of Dyer General Operations</t>
  </si>
  <si>
    <t>Total Checking/Savings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</si>
  <si>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</si>
  <si>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</si>
  <si>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</si>
  <si>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</si>
  <si>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</si>
  <si>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</si>
  <si>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</si>
  <si>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</si>
  <si>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Payroll Liabilities</t>
  </si>
  <si>
    <t>Public Works Loan</t>
  </si>
  <si>
    <t>Transfer out to Payroll</t>
  </si>
  <si>
    <t>Total Other Current Liabilities</t>
  </si>
  <si>
    <t>Total Current Liabilities</t>
  </si>
  <si>
    <t>Total Liabilities</t>
  </si>
  <si>
    <t>Equity</t>
  </si>
  <si>
    <t>Retained Earnings</t>
  </si>
  <si>
    <t>Net Income</t>
  </si>
  <si>
    <t>Total Equity</t>
  </si>
  <si>
    <t>TOTAL LIABILITIES &amp; EQUITY</t>
  </si>
  <si>
    <t>AR dot</t>
  </si>
  <si>
    <t>Total AR dot</t>
  </si>
  <si>
    <t>OG&amp;E Electric</t>
  </si>
  <si>
    <t>Total OG&amp;E Electric</t>
  </si>
  <si>
    <t>1280</t>
  </si>
  <si>
    <t>1281</t>
  </si>
  <si>
    <t>1279</t>
  </si>
  <si>
    <t>1278</t>
  </si>
  <si>
    <t>1920249172</t>
  </si>
  <si>
    <t>14920249173</t>
  </si>
  <si>
    <t>1920249174</t>
  </si>
  <si>
    <t>Dec 2018</t>
  </si>
  <si>
    <t>Tran#1017324</t>
  </si>
  <si>
    <t>Rec#1200</t>
  </si>
  <si>
    <t>Rec#1201</t>
  </si>
  <si>
    <t>Rec#1202</t>
  </si>
  <si>
    <t>Bridge Inspection Fees</t>
  </si>
  <si>
    <t>Attorney Fee's</t>
  </si>
  <si>
    <t>Vehicle Fuel</t>
  </si>
  <si>
    <t>O G &amp; E Utilities 16314-7</t>
  </si>
  <si>
    <t>MLM0200 Four Lane Hwy</t>
  </si>
  <si>
    <t>MLM0200 Highway Severance</t>
  </si>
  <si>
    <t>MLM0200 Municipal Special</t>
  </si>
  <si>
    <t>City of Street Operation</t>
  </si>
  <si>
    <t>City of Dyer CD</t>
  </si>
  <si>
    <t>City of Dyer Street Aid Project</t>
  </si>
  <si>
    <t>Citizens Bank and Trust</t>
  </si>
  <si>
    <t>Opening Balance Equity</t>
  </si>
  <si>
    <t>Crawford County Sheriff.</t>
  </si>
  <si>
    <t>Total Crawford County Sheriff.</t>
  </si>
  <si>
    <t>KING'S TRAVEL MART</t>
  </si>
  <si>
    <t>Total KING'S TRAVEL MART</t>
  </si>
  <si>
    <t>O'Reilly Auto Parts</t>
  </si>
  <si>
    <t>Total O'Reilly Auto Parts</t>
  </si>
  <si>
    <t>Verizon</t>
  </si>
  <si>
    <t>Total Verizon</t>
  </si>
  <si>
    <t>1262</t>
  </si>
  <si>
    <t>1257</t>
  </si>
  <si>
    <t>1260</t>
  </si>
  <si>
    <t>1256</t>
  </si>
  <si>
    <t>1255</t>
  </si>
  <si>
    <t>1254</t>
  </si>
  <si>
    <t>1261</t>
  </si>
  <si>
    <t>Tran#1010521</t>
  </si>
  <si>
    <t>Tran#1010608</t>
  </si>
  <si>
    <t>Tran#1010214</t>
  </si>
  <si>
    <t>Tran#1010009</t>
  </si>
  <si>
    <t>Tran#1019580</t>
  </si>
  <si>
    <t>Tran#1019209</t>
  </si>
  <si>
    <t>Tran#1018544</t>
  </si>
  <si>
    <t>Tran#1018612</t>
  </si>
  <si>
    <t>Tran#1018044</t>
  </si>
  <si>
    <t>Tran#1018063</t>
  </si>
  <si>
    <t>Tran#1017649</t>
  </si>
  <si>
    <t>Tran#1016883</t>
  </si>
  <si>
    <t>Tran#1016106</t>
  </si>
  <si>
    <t>Tran#1015548</t>
  </si>
  <si>
    <t>Tran#1015248</t>
  </si>
  <si>
    <t>Tran#1015118</t>
  </si>
  <si>
    <t>Tran#1015077</t>
  </si>
  <si>
    <t>Tran#1014796</t>
  </si>
  <si>
    <t>Tran#1014520</t>
  </si>
  <si>
    <t>Tran#1014214</t>
  </si>
  <si>
    <t>Tran#1014218</t>
  </si>
  <si>
    <t>Tran#1013837</t>
  </si>
  <si>
    <t>Trans#1274, 2033</t>
  </si>
  <si>
    <t>Inv#9820147210</t>
  </si>
  <si>
    <t>Inv#9822083258</t>
  </si>
  <si>
    <t>Criminal Matters</t>
  </si>
  <si>
    <t>Crawford Jail Fee's</t>
  </si>
  <si>
    <t>Unit#3418</t>
  </si>
  <si>
    <t>Unit 3980</t>
  </si>
  <si>
    <t>Unit 7923</t>
  </si>
  <si>
    <t>Car Expense</t>
  </si>
  <si>
    <t>Telephone Expense</t>
  </si>
  <si>
    <t>General</t>
  </si>
  <si>
    <t>Jail Fee's</t>
  </si>
  <si>
    <t>City of Dyer Police Department</t>
  </si>
  <si>
    <t>Child Passenger</t>
  </si>
  <si>
    <t>Dyer Public Safety</t>
  </si>
  <si>
    <t>ER Vehicles</t>
  </si>
  <si>
    <t>Highway funds</t>
  </si>
  <si>
    <t>K-9 Officer Wilson</t>
  </si>
  <si>
    <t>Warrant Fees</t>
  </si>
  <si>
    <t>City of Dyer Police Department - Other</t>
  </si>
  <si>
    <t>Total City of Dyer Police Department</t>
  </si>
  <si>
    <t>Central Hydraulies Inc</t>
  </si>
  <si>
    <t>Total Central Hydraulies Inc</t>
  </si>
  <si>
    <t>1007</t>
  </si>
  <si>
    <t>Inv#31924</t>
  </si>
  <si>
    <t>Repairs and Maintenance</t>
  </si>
  <si>
    <t>City of Dyer Fire Department</t>
  </si>
  <si>
    <t>Act 833</t>
  </si>
  <si>
    <t>City of Dyer Fire Department - Other</t>
  </si>
  <si>
    <t>Total City of Dyer Fire Department</t>
  </si>
  <si>
    <t>Citizens Bank</t>
  </si>
  <si>
    <t>Total Citizens Bank</t>
  </si>
  <si>
    <t>Intuit</t>
  </si>
  <si>
    <t>Total Intuit</t>
  </si>
  <si>
    <t>QuickBooks Payroll Service</t>
  </si>
  <si>
    <t>Total QuickBooks Payroll Service</t>
  </si>
  <si>
    <t>Liability Check</t>
  </si>
  <si>
    <t>When are companys got hacked we had to stop everything till bank figured out what was going on.</t>
  </si>
  <si>
    <t>Bank reverse these due to are company getting hacked</t>
  </si>
  <si>
    <t>Bank put back in account due to being hacked in one of our company had to stop everything till b...</t>
  </si>
  <si>
    <t>Bank reimbursed account due to our company being hacked and we had to stop everything</t>
  </si>
  <si>
    <t>New Computer wiped out 2 weeks of payroll</t>
  </si>
  <si>
    <t>Fee for 6 direct deposit(s) at $1.75 each</t>
  </si>
  <si>
    <t>Fee for 7 direct deposit(s) at $1.75 each</t>
  </si>
  <si>
    <t>Accounting</t>
  </si>
  <si>
    <t>Payroll Expenses</t>
  </si>
  <si>
    <t>City of Dyer Payroll Account</t>
  </si>
  <si>
    <t>Building Permit Fund Allied</t>
  </si>
  <si>
    <t>General Fund Allied Bank</t>
  </si>
  <si>
    <t>Police Funds</t>
  </si>
  <si>
    <t>Hwy Improvement Fund</t>
  </si>
  <si>
    <t>Prisoner Jail Fees</t>
  </si>
  <si>
    <t>Child Passenger Fund</t>
  </si>
  <si>
    <t>City Rescue/ER/Law Enforcement</t>
  </si>
  <si>
    <t>Warrant Fee</t>
  </si>
  <si>
    <t>Police Funds - Other</t>
  </si>
  <si>
    <t>Total Police Funds</t>
  </si>
  <si>
    <t>General Fund Allied Bank - Other</t>
  </si>
  <si>
    <t>Total General Fund Allied Bank</t>
  </si>
  <si>
    <t>City of Dyer Grant Fund</t>
  </si>
  <si>
    <t>Police Dept.--JAG Grant</t>
  </si>
  <si>
    <t>City of Dyer Grant Fund - Other</t>
  </si>
  <si>
    <t>Total City of Dyer Grant Fund</t>
  </si>
  <si>
    <t>Fixed Assets</t>
  </si>
  <si>
    <t>Land</t>
  </si>
  <si>
    <t>Mower</t>
  </si>
  <si>
    <t>New Police Car</t>
  </si>
  <si>
    <t>Playground Equipment</t>
  </si>
  <si>
    <t>Truck #1</t>
  </si>
  <si>
    <t>Furniture and Equipment</t>
  </si>
  <si>
    <t>Total Fixed Assets</t>
  </si>
  <si>
    <t>Other Assets</t>
  </si>
  <si>
    <t>Tools</t>
  </si>
  <si>
    <t>Total Other Assets</t>
  </si>
  <si>
    <t>DUE TO DUE FROM ALLIED STREET</t>
  </si>
  <si>
    <t>payroll Deductions</t>
  </si>
  <si>
    <t>Payroll Liabilities - Other</t>
  </si>
  <si>
    <t>Total Payroll Liabilities</t>
  </si>
  <si>
    <t>Opening Bal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</si>
</sst>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  <xf numFmtId="165" fontId="2" fillId="0" borderId="5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49" fontId="7" fillId="0" borderId="0" xfId="0" applyNumberFormat="1" applyFont="1" applyAlignment="1">
      <alignment horizontal="centerContinuous"/>
    </xf>
    <xf numFmtId="165" fontId="7" fillId="0" borderId="0" xfId="0" applyNumberFormat="1" applyFont="1"/>
    <xf numFmtId="165" fontId="7" fillId="0" borderId="2" xfId="0" applyNumberFormat="1" applyFont="1" applyBorder="1"/>
    <xf numFmtId="165" fontId="7" fillId="0" borderId="0" xfId="0" applyNumberFormat="1" applyFont="1" applyBorder="1"/>
    <xf numFmtId="165" fontId="7" fillId="0" borderId="3" xfId="0" applyNumberFormat="1" applyFont="1" applyBorder="1"/>
    <xf numFmtId="165" fontId="6" fillId="0" borderId="4" xfId="0" applyNumberFormat="1" applyFont="1" applyBorder="1"/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165" fontId="7" fillId="0" borderId="5" xfId="0" applyNumberFormat="1" applyFont="1" applyBorder="1"/>
    <xf numFmtId="49" fontId="6" fillId="0" borderId="0" xfId="0" applyNumberFormat="1" applyFont="1" applyAlignment="1">
      <alignment horizontal="center"/>
    </xf>
    <xf numFmtId="0" fontId="6" fillId="0" borderId="0" xfId="0" applyNumberFormat="1" applyFont="1"/>
  </cellXfs>
  <cellStyles count="2">
    <cellStyle name="Normal" xfId="0" builtinId="0"/>
    <cellStyle name="Normal 2" xfId="1" xr:uid="{14E76EB8-21E0-48E2-8185-79DE99C42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3BF345-472D-441D-A961-EE135A68C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9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9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B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B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01" name="FILTER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BF9CD4F3-B669-49EE-94B2-493A9DF7A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02" name="HEADER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25570FFF-F4C1-48F8-BE87-08579EF9F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1985" name="FILTER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1986" name="HEADER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3793" name="FILTER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3794" name="HEADER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6625" name="FILTER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6626" name="HEADER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81" name="FILTER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82" name="HEADER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6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34EB-0892-4307-BA82-FAFC0F4C468E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FE1D-DC73-4A6F-B593-8F3841C9A097}">
  <sheetPr codeName="Sheet4"/>
  <dimension ref="A1:F25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22.42578125" style="22" customWidth="1"/>
    <col min="6" max="6" width="8.42578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202</v>
      </c>
    </row>
    <row r="2" spans="1:6" ht="15.75" thickTop="1" x14ac:dyDescent="0.25">
      <c r="A2" s="2" t="s">
        <v>203</v>
      </c>
      <c r="B2" s="2"/>
      <c r="C2" s="2"/>
      <c r="D2" s="2"/>
      <c r="E2" s="2"/>
      <c r="F2" s="9"/>
    </row>
    <row r="3" spans="1:6" x14ac:dyDescent="0.25">
      <c r="A3" s="2"/>
      <c r="B3" s="2" t="s">
        <v>204</v>
      </c>
      <c r="C3" s="2"/>
      <c r="D3" s="2"/>
      <c r="E3" s="2"/>
      <c r="F3" s="9"/>
    </row>
    <row r="4" spans="1:6" x14ac:dyDescent="0.25">
      <c r="A4" s="2"/>
      <c r="B4" s="2"/>
      <c r="C4" s="2" t="s">
        <v>205</v>
      </c>
      <c r="D4" s="2"/>
      <c r="E4" s="2"/>
      <c r="F4" s="9"/>
    </row>
    <row r="5" spans="1:6" x14ac:dyDescent="0.25">
      <c r="A5" s="2"/>
      <c r="B5" s="2"/>
      <c r="C5" s="2"/>
      <c r="D5" s="2" t="s">
        <v>253</v>
      </c>
      <c r="E5" s="2"/>
      <c r="F5" s="9">
        <v>34265.550000000003</v>
      </c>
    </row>
    <row r="6" spans="1:6" x14ac:dyDescent="0.25">
      <c r="A6" s="2"/>
      <c r="B6" s="2"/>
      <c r="C6" s="2"/>
      <c r="D6" s="2" t="s">
        <v>254</v>
      </c>
      <c r="E6" s="2"/>
      <c r="F6" s="9">
        <v>1497.62</v>
      </c>
    </row>
    <row r="7" spans="1:6" ht="15.75" thickBot="1" x14ac:dyDescent="0.3">
      <c r="A7" s="2"/>
      <c r="B7" s="2"/>
      <c r="C7" s="2"/>
      <c r="D7" s="2" t="s">
        <v>252</v>
      </c>
      <c r="E7" s="2"/>
      <c r="F7" s="10">
        <v>42290.34</v>
      </c>
    </row>
    <row r="8" spans="1:6" ht="15.75" thickBot="1" x14ac:dyDescent="0.3">
      <c r="A8" s="2"/>
      <c r="B8" s="2"/>
      <c r="C8" s="2" t="s">
        <v>209</v>
      </c>
      <c r="D8" s="2"/>
      <c r="E8" s="2"/>
      <c r="F8" s="11">
        <f>ROUND(SUM(F4:F7),5)</f>
        <v>78053.509999999995</v>
      </c>
    </row>
    <row r="9" spans="1:6" ht="15.75" thickBot="1" x14ac:dyDescent="0.3">
      <c r="A9" s="2"/>
      <c r="B9" s="2" t="s">
        <v>210</v>
      </c>
      <c r="C9" s="2"/>
      <c r="D9" s="2"/>
      <c r="E9" s="2"/>
      <c r="F9" s="11">
        <f>ROUND(F3+F8,5)</f>
        <v>78053.509999999995</v>
      </c>
    </row>
    <row r="10" spans="1:6" s="13" customFormat="1" ht="12" thickBot="1" x14ac:dyDescent="0.25">
      <c r="A10" s="2" t="s">
        <v>211</v>
      </c>
      <c r="B10" s="2"/>
      <c r="C10" s="2"/>
      <c r="D10" s="2"/>
      <c r="E10" s="2"/>
      <c r="F10" s="12">
        <f>ROUND(F2+F9,5)</f>
        <v>78053.509999999995</v>
      </c>
    </row>
    <row r="11" spans="1:6" ht="15.75" thickTop="1" x14ac:dyDescent="0.25">
      <c r="A11" s="2" t="s">
        <v>212</v>
      </c>
      <c r="B11" s="2"/>
      <c r="C11" s="2"/>
      <c r="D11" s="2"/>
      <c r="E11" s="2"/>
      <c r="F11" s="9"/>
    </row>
    <row r="12" spans="1:6" x14ac:dyDescent="0.25">
      <c r="A12" s="2"/>
      <c r="B12" s="2" t="s">
        <v>213</v>
      </c>
      <c r="C12" s="2"/>
      <c r="D12" s="2"/>
      <c r="E12" s="2"/>
      <c r="F12" s="9"/>
    </row>
    <row r="13" spans="1:6" x14ac:dyDescent="0.25">
      <c r="A13" s="2"/>
      <c r="B13" s="2"/>
      <c r="C13" s="2" t="s">
        <v>214</v>
      </c>
      <c r="D13" s="2"/>
      <c r="E13" s="2"/>
      <c r="F13" s="9"/>
    </row>
    <row r="14" spans="1:6" x14ac:dyDescent="0.25">
      <c r="A14" s="2"/>
      <c r="B14" s="2"/>
      <c r="C14" s="2"/>
      <c r="D14" s="2" t="s">
        <v>217</v>
      </c>
      <c r="E14" s="2"/>
      <c r="F14" s="9"/>
    </row>
    <row r="15" spans="1:6" ht="15.75" thickBot="1" x14ac:dyDescent="0.3">
      <c r="A15" s="2"/>
      <c r="B15" s="2"/>
      <c r="C15" s="2"/>
      <c r="D15" s="2"/>
      <c r="E15" s="2" t="s">
        <v>255</v>
      </c>
      <c r="F15" s="10">
        <v>73500</v>
      </c>
    </row>
    <row r="16" spans="1:6" ht="15.75" thickBot="1" x14ac:dyDescent="0.3">
      <c r="A16" s="2"/>
      <c r="B16" s="2"/>
      <c r="C16" s="2"/>
      <c r="D16" s="2" t="s">
        <v>221</v>
      </c>
      <c r="E16" s="2"/>
      <c r="F16" s="11">
        <f>ROUND(SUM(F14:F15),5)</f>
        <v>73500</v>
      </c>
    </row>
    <row r="17" spans="1:6" ht="15.75" thickBot="1" x14ac:dyDescent="0.3">
      <c r="A17" s="2"/>
      <c r="B17" s="2"/>
      <c r="C17" s="2" t="s">
        <v>222</v>
      </c>
      <c r="D17" s="2"/>
      <c r="E17" s="2"/>
      <c r="F17" s="20">
        <f>ROUND(F13+F16,5)</f>
        <v>73500</v>
      </c>
    </row>
    <row r="18" spans="1:6" x14ac:dyDescent="0.25">
      <c r="A18" s="2"/>
      <c r="B18" s="2" t="s">
        <v>223</v>
      </c>
      <c r="C18" s="2"/>
      <c r="D18" s="2"/>
      <c r="E18" s="2"/>
      <c r="F18" s="9">
        <f>ROUND(F12+F17,5)</f>
        <v>73500</v>
      </c>
    </row>
    <row r="19" spans="1:6" x14ac:dyDescent="0.25">
      <c r="A19" s="2"/>
      <c r="B19" s="2" t="s">
        <v>224</v>
      </c>
      <c r="C19" s="2"/>
      <c r="D19" s="2"/>
      <c r="E19" s="2"/>
      <c r="F19" s="9"/>
    </row>
    <row r="20" spans="1:6" x14ac:dyDescent="0.25">
      <c r="A20" s="2"/>
      <c r="B20" s="2"/>
      <c r="C20" s="2" t="s">
        <v>256</v>
      </c>
      <c r="D20" s="2"/>
      <c r="E20" s="2"/>
      <c r="F20" s="9">
        <v>63596.47</v>
      </c>
    </row>
    <row r="21" spans="1:6" x14ac:dyDescent="0.25">
      <c r="A21" s="2"/>
      <c r="B21" s="2"/>
      <c r="C21" s="2" t="s">
        <v>225</v>
      </c>
      <c r="D21" s="2"/>
      <c r="E21" s="2"/>
      <c r="F21" s="9">
        <v>-60632.45</v>
      </c>
    </row>
    <row r="22" spans="1:6" ht="15.75" thickBot="1" x14ac:dyDescent="0.3">
      <c r="A22" s="2"/>
      <c r="B22" s="2"/>
      <c r="C22" s="2" t="s">
        <v>226</v>
      </c>
      <c r="D22" s="2"/>
      <c r="E22" s="2"/>
      <c r="F22" s="10">
        <v>1589.49</v>
      </c>
    </row>
    <row r="23" spans="1:6" ht="15.75" thickBot="1" x14ac:dyDescent="0.3">
      <c r="A23" s="2"/>
      <c r="B23" s="2" t="s">
        <v>227</v>
      </c>
      <c r="C23" s="2"/>
      <c r="D23" s="2"/>
      <c r="E23" s="2"/>
      <c r="F23" s="11">
        <f>ROUND(SUM(F19:F22),5)</f>
        <v>4553.51</v>
      </c>
    </row>
    <row r="24" spans="1:6" s="13" customFormat="1" ht="12" thickBot="1" x14ac:dyDescent="0.25">
      <c r="A24" s="2" t="s">
        <v>228</v>
      </c>
      <c r="B24" s="2"/>
      <c r="C24" s="2"/>
      <c r="D24" s="2"/>
      <c r="E24" s="2"/>
      <c r="F24" s="12">
        <f>ROUND(F11+F18+F23,5)</f>
        <v>78053.509999999995</v>
      </c>
    </row>
    <row r="25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8:23 AM
&amp;"Arial,Bold"&amp;8 02/12/19
&amp;"Arial,Bold"&amp;8 Accrual Basis&amp;C&amp;"Arial,Bold"&amp;12 City of Dyer Street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5DAF-CF19-4C63-B96E-780689339077}">
  <sheetPr codeName="Sheet2"/>
  <dimension ref="A1:F30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32.28515625" style="22" customWidth="1"/>
    <col min="6" max="6" width="9.285156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202</v>
      </c>
    </row>
    <row r="2" spans="1:6" ht="15.75" thickTop="1" x14ac:dyDescent="0.25">
      <c r="A2" s="2" t="s">
        <v>203</v>
      </c>
      <c r="B2" s="2"/>
      <c r="C2" s="2"/>
      <c r="D2" s="2"/>
      <c r="E2" s="2"/>
      <c r="F2" s="9"/>
    </row>
    <row r="3" spans="1:6" x14ac:dyDescent="0.25">
      <c r="A3" s="2"/>
      <c r="B3" s="2" t="s">
        <v>204</v>
      </c>
      <c r="C3" s="2"/>
      <c r="D3" s="2"/>
      <c r="E3" s="2"/>
      <c r="F3" s="9"/>
    </row>
    <row r="4" spans="1:6" x14ac:dyDescent="0.25">
      <c r="A4" s="2"/>
      <c r="B4" s="2"/>
      <c r="C4" s="2" t="s">
        <v>205</v>
      </c>
      <c r="D4" s="2"/>
      <c r="E4" s="2"/>
      <c r="F4" s="9"/>
    </row>
    <row r="5" spans="1:6" x14ac:dyDescent="0.25">
      <c r="A5" s="2"/>
      <c r="B5" s="2"/>
      <c r="C5" s="2"/>
      <c r="D5" s="2" t="s">
        <v>201</v>
      </c>
      <c r="E5" s="2"/>
      <c r="F5" s="9"/>
    </row>
    <row r="6" spans="1:6" x14ac:dyDescent="0.25">
      <c r="A6" s="2"/>
      <c r="B6" s="2"/>
      <c r="C6" s="2"/>
      <c r="D6" s="2"/>
      <c r="E6" s="2" t="s">
        <v>206</v>
      </c>
      <c r="F6" s="9">
        <v>4165.18</v>
      </c>
    </row>
    <row r="7" spans="1:6" ht="15.75" thickBot="1" x14ac:dyDescent="0.3">
      <c r="A7" s="2"/>
      <c r="B7" s="2"/>
      <c r="C7" s="2"/>
      <c r="D7" s="2"/>
      <c r="E7" s="2" t="s">
        <v>207</v>
      </c>
      <c r="F7" s="10">
        <v>13502.53</v>
      </c>
    </row>
    <row r="8" spans="1:6" ht="15.75" thickBot="1" x14ac:dyDescent="0.3">
      <c r="A8" s="2"/>
      <c r="B8" s="2"/>
      <c r="C8" s="2"/>
      <c r="D8" s="2" t="s">
        <v>208</v>
      </c>
      <c r="E8" s="2"/>
      <c r="F8" s="11">
        <f>ROUND(SUM(F5:F7),5)</f>
        <v>17667.71</v>
      </c>
    </row>
    <row r="9" spans="1:6" ht="15.75" thickBot="1" x14ac:dyDescent="0.3">
      <c r="A9" s="2"/>
      <c r="B9" s="2"/>
      <c r="C9" s="2" t="s">
        <v>209</v>
      </c>
      <c r="D9" s="2"/>
      <c r="E9" s="2"/>
      <c r="F9" s="11">
        <f>ROUND(F4+F8,5)</f>
        <v>17667.71</v>
      </c>
    </row>
    <row r="10" spans="1:6" ht="15.75" thickBot="1" x14ac:dyDescent="0.3">
      <c r="A10" s="2"/>
      <c r="B10" s="2" t="s">
        <v>210</v>
      </c>
      <c r="C10" s="2"/>
      <c r="D10" s="2"/>
      <c r="E10" s="2"/>
      <c r="F10" s="11">
        <f>ROUND(F3+F9,5)</f>
        <v>17667.71</v>
      </c>
    </row>
    <row r="11" spans="1:6" s="13" customFormat="1" ht="12" thickBot="1" x14ac:dyDescent="0.25">
      <c r="A11" s="2" t="s">
        <v>211</v>
      </c>
      <c r="B11" s="2"/>
      <c r="C11" s="2"/>
      <c r="D11" s="2"/>
      <c r="E11" s="2"/>
      <c r="F11" s="12">
        <f>ROUND(F2+F10,5)</f>
        <v>17667.71</v>
      </c>
    </row>
    <row r="12" spans="1:6" ht="15.75" thickTop="1" x14ac:dyDescent="0.25">
      <c r="A12" s="2" t="s">
        <v>212</v>
      </c>
      <c r="B12" s="2"/>
      <c r="C12" s="2"/>
      <c r="D12" s="2"/>
      <c r="E12" s="2"/>
      <c r="F12" s="9"/>
    </row>
    <row r="13" spans="1:6" x14ac:dyDescent="0.25">
      <c r="A13" s="2"/>
      <c r="B13" s="2" t="s">
        <v>213</v>
      </c>
      <c r="C13" s="2"/>
      <c r="D13" s="2"/>
      <c r="E13" s="2"/>
      <c r="F13" s="9"/>
    </row>
    <row r="14" spans="1:6" x14ac:dyDescent="0.25">
      <c r="A14" s="2"/>
      <c r="B14" s="2"/>
      <c r="C14" s="2" t="s">
        <v>214</v>
      </c>
      <c r="D14" s="2"/>
      <c r="E14" s="2"/>
      <c r="F14" s="9"/>
    </row>
    <row r="15" spans="1:6" x14ac:dyDescent="0.25">
      <c r="A15" s="2"/>
      <c r="B15" s="2"/>
      <c r="C15" s="2"/>
      <c r="D15" s="2" t="s">
        <v>215</v>
      </c>
      <c r="E15" s="2"/>
      <c r="F15" s="9"/>
    </row>
    <row r="16" spans="1:6" ht="15.75" thickBot="1" x14ac:dyDescent="0.3">
      <c r="A16" s="2"/>
      <c r="B16" s="2"/>
      <c r="C16" s="2"/>
      <c r="D16" s="2"/>
      <c r="E16" s="2" t="s">
        <v>215</v>
      </c>
      <c r="F16" s="8">
        <v>-298.19</v>
      </c>
    </row>
    <row r="17" spans="1:6" x14ac:dyDescent="0.25">
      <c r="A17" s="2"/>
      <c r="B17" s="2"/>
      <c r="C17" s="2"/>
      <c r="D17" s="2" t="s">
        <v>216</v>
      </c>
      <c r="E17" s="2"/>
      <c r="F17" s="9">
        <f>ROUND(SUM(F15:F16),5)</f>
        <v>-298.19</v>
      </c>
    </row>
    <row r="18" spans="1:6" x14ac:dyDescent="0.25">
      <c r="A18" s="2"/>
      <c r="B18" s="2"/>
      <c r="C18" s="2"/>
      <c r="D18" s="2" t="s">
        <v>217</v>
      </c>
      <c r="E18" s="2"/>
      <c r="F18" s="9"/>
    </row>
    <row r="19" spans="1:6" x14ac:dyDescent="0.25">
      <c r="A19" s="2"/>
      <c r="B19" s="2"/>
      <c r="C19" s="2"/>
      <c r="D19" s="2"/>
      <c r="E19" s="2" t="s">
        <v>218</v>
      </c>
      <c r="F19" s="9">
        <v>373.44</v>
      </c>
    </row>
    <row r="20" spans="1:6" x14ac:dyDescent="0.25">
      <c r="A20" s="2"/>
      <c r="B20" s="2"/>
      <c r="C20" s="2"/>
      <c r="D20" s="2"/>
      <c r="E20" s="2" t="s">
        <v>219</v>
      </c>
      <c r="F20" s="9">
        <v>-563.62</v>
      </c>
    </row>
    <row r="21" spans="1:6" ht="15.75" thickBot="1" x14ac:dyDescent="0.3">
      <c r="A21" s="2"/>
      <c r="B21" s="2"/>
      <c r="C21" s="2"/>
      <c r="D21" s="2"/>
      <c r="E21" s="2" t="s">
        <v>220</v>
      </c>
      <c r="F21" s="10">
        <v>-173387.76</v>
      </c>
    </row>
    <row r="22" spans="1:6" ht="15.75" thickBot="1" x14ac:dyDescent="0.3">
      <c r="A22" s="2"/>
      <c r="B22" s="2"/>
      <c r="C22" s="2"/>
      <c r="D22" s="2" t="s">
        <v>221</v>
      </c>
      <c r="E22" s="2"/>
      <c r="F22" s="11">
        <f>ROUND(SUM(F18:F21),5)</f>
        <v>-173577.94</v>
      </c>
    </row>
    <row r="23" spans="1:6" ht="15.75" thickBot="1" x14ac:dyDescent="0.3">
      <c r="A23" s="2"/>
      <c r="B23" s="2"/>
      <c r="C23" s="2" t="s">
        <v>222</v>
      </c>
      <c r="D23" s="2"/>
      <c r="E23" s="2"/>
      <c r="F23" s="20">
        <f>ROUND(F14+F17+F22,5)</f>
        <v>-173876.13</v>
      </c>
    </row>
    <row r="24" spans="1:6" x14ac:dyDescent="0.25">
      <c r="A24" s="2"/>
      <c r="B24" s="2" t="s">
        <v>223</v>
      </c>
      <c r="C24" s="2"/>
      <c r="D24" s="2"/>
      <c r="E24" s="2"/>
      <c r="F24" s="9">
        <f>ROUND(F13+F23,5)</f>
        <v>-173876.13</v>
      </c>
    </row>
    <row r="25" spans="1:6" x14ac:dyDescent="0.25">
      <c r="A25" s="2"/>
      <c r="B25" s="2" t="s">
        <v>224</v>
      </c>
      <c r="C25" s="2"/>
      <c r="D25" s="2"/>
      <c r="E25" s="2"/>
      <c r="F25" s="9"/>
    </row>
    <row r="26" spans="1:6" x14ac:dyDescent="0.25">
      <c r="A26" s="2"/>
      <c r="B26" s="2"/>
      <c r="C26" s="2" t="s">
        <v>225</v>
      </c>
      <c r="D26" s="2"/>
      <c r="E26" s="2"/>
      <c r="F26" s="9">
        <v>177182.2</v>
      </c>
    </row>
    <row r="27" spans="1:6" ht="15.75" thickBot="1" x14ac:dyDescent="0.3">
      <c r="A27" s="2"/>
      <c r="B27" s="2"/>
      <c r="C27" s="2" t="s">
        <v>226</v>
      </c>
      <c r="D27" s="2"/>
      <c r="E27" s="2"/>
      <c r="F27" s="10">
        <v>14361.64</v>
      </c>
    </row>
    <row r="28" spans="1:6" ht="15.75" thickBot="1" x14ac:dyDescent="0.3">
      <c r="A28" s="2"/>
      <c r="B28" s="2" t="s">
        <v>227</v>
      </c>
      <c r="C28" s="2"/>
      <c r="D28" s="2"/>
      <c r="E28" s="2"/>
      <c r="F28" s="11">
        <f>ROUND(SUM(F25:F27),5)</f>
        <v>191543.84</v>
      </c>
    </row>
    <row r="29" spans="1:6" s="13" customFormat="1" ht="12" thickBot="1" x14ac:dyDescent="0.25">
      <c r="A29" s="2" t="s">
        <v>228</v>
      </c>
      <c r="B29" s="2"/>
      <c r="C29" s="2"/>
      <c r="D29" s="2"/>
      <c r="E29" s="2"/>
      <c r="F29" s="12">
        <f>ROUND(F12+F24+F28,5)</f>
        <v>17667.71</v>
      </c>
    </row>
    <row r="30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8:20 AM
&amp;"Arial,Bold"&amp;8 02/12/19
&amp;"Arial,Bold"&amp;8 Accrual Basis&amp;C&amp;"Arial,Bold"&amp;12 City of Dyer General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FA4F-9566-493D-9E3E-C3A5EE725A6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78C42-1A15-465B-BD5C-8A78684CD594}">
  <sheetPr codeName="Sheet1"/>
  <dimension ref="A1:U129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5.28515625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9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25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3.42578125" style="17" bestFit="1" customWidth="1"/>
    <col min="18" max="18" width="2.28515625" style="17" customWidth="1"/>
    <col min="19" max="19" width="8.42578125" style="17" bestFit="1" customWidth="1"/>
    <col min="20" max="20" width="2.28515625" style="17" customWidth="1"/>
    <col min="21" max="21" width="8.42578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74</v>
      </c>
      <c r="F3" s="5"/>
      <c r="G3" s="6">
        <v>43493</v>
      </c>
      <c r="H3" s="5"/>
      <c r="I3" s="5" t="s">
        <v>76</v>
      </c>
      <c r="J3" s="5"/>
      <c r="K3" s="5" t="s">
        <v>126</v>
      </c>
      <c r="L3" s="5"/>
      <c r="M3" s="5" t="s">
        <v>168</v>
      </c>
      <c r="N3" s="5"/>
      <c r="O3" s="7"/>
      <c r="P3" s="5"/>
      <c r="Q3" s="5" t="s">
        <v>201</v>
      </c>
      <c r="R3" s="5"/>
      <c r="S3" s="8">
        <v>20</v>
      </c>
      <c r="T3" s="5"/>
      <c r="U3" s="8">
        <f>ROUND(U2+S3,5)</f>
        <v>20</v>
      </c>
    </row>
    <row r="4" spans="1:21" x14ac:dyDescent="0.25">
      <c r="A4" s="5"/>
      <c r="B4" s="5" t="s">
        <v>10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20</v>
      </c>
      <c r="T4" s="5"/>
      <c r="U4" s="9">
        <f>U3</f>
        <v>20</v>
      </c>
    </row>
    <row r="5" spans="1:21" x14ac:dyDescent="0.25">
      <c r="A5" s="2"/>
      <c r="B5" s="2" t="s">
        <v>11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74</v>
      </c>
      <c r="F6" s="5"/>
      <c r="G6" s="6">
        <v>43494</v>
      </c>
      <c r="H6" s="5"/>
      <c r="I6" s="5" t="s">
        <v>77</v>
      </c>
      <c r="J6" s="5"/>
      <c r="K6" s="5" t="s">
        <v>127</v>
      </c>
      <c r="L6" s="5"/>
      <c r="M6" s="5" t="s">
        <v>169</v>
      </c>
      <c r="N6" s="5"/>
      <c r="O6" s="7"/>
      <c r="P6" s="5"/>
      <c r="Q6" s="5" t="s">
        <v>201</v>
      </c>
      <c r="R6" s="5"/>
      <c r="S6" s="8">
        <v>51.5</v>
      </c>
      <c r="T6" s="5"/>
      <c r="U6" s="8">
        <f>ROUND(U5+S6,5)</f>
        <v>51.5</v>
      </c>
    </row>
    <row r="7" spans="1:21" x14ac:dyDescent="0.25">
      <c r="A7" s="5"/>
      <c r="B7" s="5" t="s">
        <v>12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>
        <f>ROUND(SUM(S5:S6),5)</f>
        <v>51.5</v>
      </c>
      <c r="T7" s="5"/>
      <c r="U7" s="9">
        <f>U6</f>
        <v>51.5</v>
      </c>
    </row>
    <row r="8" spans="1:21" x14ac:dyDescent="0.25">
      <c r="A8" s="2"/>
      <c r="B8" s="2" t="s">
        <v>13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ht="15.75" thickBot="1" x14ac:dyDescent="0.3">
      <c r="A9" s="1"/>
      <c r="B9" s="1"/>
      <c r="C9" s="5"/>
      <c r="D9" s="5"/>
      <c r="E9" s="5" t="s">
        <v>75</v>
      </c>
      <c r="F9" s="5"/>
      <c r="G9" s="6">
        <v>43467</v>
      </c>
      <c r="H9" s="5"/>
      <c r="I9" s="5" t="s">
        <v>78</v>
      </c>
      <c r="J9" s="5"/>
      <c r="K9" s="5" t="s">
        <v>128</v>
      </c>
      <c r="L9" s="5"/>
      <c r="M9" s="5" t="s">
        <v>170</v>
      </c>
      <c r="N9" s="5"/>
      <c r="O9" s="7"/>
      <c r="P9" s="5"/>
      <c r="Q9" s="5" t="s">
        <v>201</v>
      </c>
      <c r="R9" s="5"/>
      <c r="S9" s="8">
        <v>-80</v>
      </c>
      <c r="T9" s="5"/>
      <c r="U9" s="8">
        <f>ROUND(U8+S9,5)</f>
        <v>-80</v>
      </c>
    </row>
    <row r="10" spans="1:21" x14ac:dyDescent="0.25">
      <c r="A10" s="5"/>
      <c r="B10" s="5" t="s">
        <v>14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>
        <f>ROUND(SUM(S8:S9),5)</f>
        <v>-80</v>
      </c>
      <c r="T10" s="5"/>
      <c r="U10" s="9">
        <f>U9</f>
        <v>-80</v>
      </c>
    </row>
    <row r="11" spans="1:21" x14ac:dyDescent="0.25">
      <c r="A11" s="2"/>
      <c r="B11" s="2" t="s">
        <v>15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/>
      <c r="T11" s="2"/>
      <c r="U11" s="4"/>
    </row>
    <row r="12" spans="1:21" ht="15.75" thickBot="1" x14ac:dyDescent="0.3">
      <c r="A12" s="1"/>
      <c r="B12" s="1"/>
      <c r="C12" s="5"/>
      <c r="D12" s="5"/>
      <c r="E12" s="5" t="s">
        <v>75</v>
      </c>
      <c r="F12" s="5"/>
      <c r="G12" s="6">
        <v>43481</v>
      </c>
      <c r="H12" s="5"/>
      <c r="I12" s="5" t="s">
        <v>79</v>
      </c>
      <c r="J12" s="5"/>
      <c r="K12" s="5" t="s">
        <v>129</v>
      </c>
      <c r="L12" s="5"/>
      <c r="M12" s="5" t="s">
        <v>171</v>
      </c>
      <c r="N12" s="5"/>
      <c r="O12" s="7"/>
      <c r="P12" s="5"/>
      <c r="Q12" s="5" t="s">
        <v>201</v>
      </c>
      <c r="R12" s="5"/>
      <c r="S12" s="8">
        <v>-252.14</v>
      </c>
      <c r="T12" s="5"/>
      <c r="U12" s="8">
        <f>ROUND(U11+S12,5)</f>
        <v>-252.14</v>
      </c>
    </row>
    <row r="13" spans="1:21" x14ac:dyDescent="0.25">
      <c r="A13" s="5"/>
      <c r="B13" s="5" t="s">
        <v>16</v>
      </c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9">
        <f>ROUND(SUM(S11:S12),5)</f>
        <v>-252.14</v>
      </c>
      <c r="T13" s="5"/>
      <c r="U13" s="9">
        <f>U12</f>
        <v>-252.14</v>
      </c>
    </row>
    <row r="14" spans="1:21" x14ac:dyDescent="0.25">
      <c r="A14" s="2"/>
      <c r="B14" s="2" t="s">
        <v>17</v>
      </c>
      <c r="C14" s="2"/>
      <c r="D14" s="2"/>
      <c r="E14" s="2"/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/>
      <c r="T14" s="2"/>
      <c r="U14" s="4"/>
    </row>
    <row r="15" spans="1:21" x14ac:dyDescent="0.25">
      <c r="A15" s="5"/>
      <c r="B15" s="5"/>
      <c r="C15" s="5"/>
      <c r="D15" s="5"/>
      <c r="E15" s="5" t="s">
        <v>74</v>
      </c>
      <c r="F15" s="5"/>
      <c r="G15" s="6">
        <v>43467</v>
      </c>
      <c r="H15" s="5"/>
      <c r="I15" s="5" t="s">
        <v>80</v>
      </c>
      <c r="J15" s="5"/>
      <c r="K15" s="5"/>
      <c r="L15" s="5"/>
      <c r="M15" s="5" t="s">
        <v>172</v>
      </c>
      <c r="N15" s="5"/>
      <c r="O15" s="7"/>
      <c r="P15" s="5"/>
      <c r="Q15" s="5" t="s">
        <v>201</v>
      </c>
      <c r="R15" s="5"/>
      <c r="S15" s="9">
        <v>23.83</v>
      </c>
      <c r="T15" s="5"/>
      <c r="U15" s="9">
        <f>ROUND(U14+S15,5)</f>
        <v>23.83</v>
      </c>
    </row>
    <row r="16" spans="1:21" x14ac:dyDescent="0.25">
      <c r="A16" s="5"/>
      <c r="B16" s="5"/>
      <c r="C16" s="5"/>
      <c r="D16" s="5"/>
      <c r="E16" s="5" t="s">
        <v>74</v>
      </c>
      <c r="F16" s="5"/>
      <c r="G16" s="6">
        <v>43467</v>
      </c>
      <c r="H16" s="5"/>
      <c r="I16" s="5" t="s">
        <v>80</v>
      </c>
      <c r="J16" s="5"/>
      <c r="K16" s="5"/>
      <c r="L16" s="5"/>
      <c r="M16" s="5" t="s">
        <v>173</v>
      </c>
      <c r="N16" s="5"/>
      <c r="O16" s="7"/>
      <c r="P16" s="5"/>
      <c r="Q16" s="5" t="s">
        <v>201</v>
      </c>
      <c r="R16" s="5"/>
      <c r="S16" s="9">
        <v>220.26</v>
      </c>
      <c r="T16" s="5"/>
      <c r="U16" s="9">
        <f>ROUND(U15+S16,5)</f>
        <v>244.09</v>
      </c>
    </row>
    <row r="17" spans="1:21" x14ac:dyDescent="0.25">
      <c r="A17" s="5"/>
      <c r="B17" s="5"/>
      <c r="C17" s="5"/>
      <c r="D17" s="5"/>
      <c r="E17" s="5" t="s">
        <v>74</v>
      </c>
      <c r="F17" s="5"/>
      <c r="G17" s="6">
        <v>43467</v>
      </c>
      <c r="H17" s="5"/>
      <c r="I17" s="5" t="s">
        <v>80</v>
      </c>
      <c r="J17" s="5"/>
      <c r="K17" s="5"/>
      <c r="L17" s="5"/>
      <c r="M17" s="5" t="s">
        <v>174</v>
      </c>
      <c r="N17" s="5"/>
      <c r="O17" s="7"/>
      <c r="P17" s="5"/>
      <c r="Q17" s="5" t="s">
        <v>201</v>
      </c>
      <c r="R17" s="5"/>
      <c r="S17" s="9">
        <v>29.09</v>
      </c>
      <c r="T17" s="5"/>
      <c r="U17" s="9">
        <f>ROUND(U16+S17,5)</f>
        <v>273.18</v>
      </c>
    </row>
    <row r="18" spans="1:21" ht="15.75" thickBot="1" x14ac:dyDescent="0.3">
      <c r="A18" s="5"/>
      <c r="B18" s="5"/>
      <c r="C18" s="5"/>
      <c r="D18" s="5"/>
      <c r="E18" s="5" t="s">
        <v>74</v>
      </c>
      <c r="F18" s="5"/>
      <c r="G18" s="6">
        <v>43467</v>
      </c>
      <c r="H18" s="5"/>
      <c r="I18" s="5" t="s">
        <v>80</v>
      </c>
      <c r="J18" s="5"/>
      <c r="K18" s="5"/>
      <c r="L18" s="5"/>
      <c r="M18" s="5" t="s">
        <v>175</v>
      </c>
      <c r="N18" s="5"/>
      <c r="O18" s="7"/>
      <c r="P18" s="5"/>
      <c r="Q18" s="5" t="s">
        <v>201</v>
      </c>
      <c r="R18" s="5"/>
      <c r="S18" s="8">
        <v>548.16999999999996</v>
      </c>
      <c r="T18" s="5"/>
      <c r="U18" s="8">
        <f>ROUND(U17+S18,5)</f>
        <v>821.35</v>
      </c>
    </row>
    <row r="19" spans="1:21" x14ac:dyDescent="0.25">
      <c r="A19" s="5"/>
      <c r="B19" s="5" t="s">
        <v>18</v>
      </c>
      <c r="C19" s="5"/>
      <c r="D19" s="5"/>
      <c r="E19" s="5"/>
      <c r="F19" s="5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">
        <f>ROUND(SUM(S14:S18),5)</f>
        <v>821.35</v>
      </c>
      <c r="T19" s="5"/>
      <c r="U19" s="9">
        <f>U18</f>
        <v>821.35</v>
      </c>
    </row>
    <row r="20" spans="1:21" x14ac:dyDescent="0.25">
      <c r="A20" s="2"/>
      <c r="B20" s="2" t="s">
        <v>19</v>
      </c>
      <c r="C20" s="2"/>
      <c r="D20" s="2"/>
      <c r="E20" s="2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4"/>
      <c r="T20" s="2"/>
      <c r="U20" s="4"/>
    </row>
    <row r="21" spans="1:21" ht="15.75" thickBot="1" x14ac:dyDescent="0.3">
      <c r="A21" s="1"/>
      <c r="B21" s="1"/>
      <c r="C21" s="5"/>
      <c r="D21" s="5"/>
      <c r="E21" s="5" t="s">
        <v>74</v>
      </c>
      <c r="F21" s="5"/>
      <c r="G21" s="6">
        <v>43467</v>
      </c>
      <c r="H21" s="5"/>
      <c r="I21" s="5" t="s">
        <v>81</v>
      </c>
      <c r="J21" s="5"/>
      <c r="K21" s="5" t="s">
        <v>130</v>
      </c>
      <c r="L21" s="5"/>
      <c r="M21" s="5" t="s">
        <v>176</v>
      </c>
      <c r="N21" s="5"/>
      <c r="O21" s="7"/>
      <c r="P21" s="5"/>
      <c r="Q21" s="5" t="s">
        <v>201</v>
      </c>
      <c r="R21" s="5"/>
      <c r="S21" s="8">
        <v>180</v>
      </c>
      <c r="T21" s="5"/>
      <c r="U21" s="8">
        <f>ROUND(U20+S21,5)</f>
        <v>180</v>
      </c>
    </row>
    <row r="22" spans="1:21" x14ac:dyDescent="0.25">
      <c r="A22" s="5"/>
      <c r="B22" s="5" t="s">
        <v>20</v>
      </c>
      <c r="C22" s="5"/>
      <c r="D22" s="5"/>
      <c r="E22" s="5"/>
      <c r="F22" s="5"/>
      <c r="G22" s="6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9">
        <f>ROUND(SUM(S20:S21),5)</f>
        <v>180</v>
      </c>
      <c r="T22" s="5"/>
      <c r="U22" s="9">
        <f>U21</f>
        <v>180</v>
      </c>
    </row>
    <row r="23" spans="1:21" x14ac:dyDescent="0.25">
      <c r="A23" s="2"/>
      <c r="B23" s="2" t="s">
        <v>21</v>
      </c>
      <c r="C23" s="2"/>
      <c r="D23" s="2"/>
      <c r="E23" s="2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  <c r="T23" s="2"/>
      <c r="U23" s="4"/>
    </row>
    <row r="24" spans="1:21" ht="15.75" thickBot="1" x14ac:dyDescent="0.3">
      <c r="A24" s="1"/>
      <c r="B24" s="1"/>
      <c r="C24" s="5"/>
      <c r="D24" s="5"/>
      <c r="E24" s="5" t="s">
        <v>74</v>
      </c>
      <c r="F24" s="5"/>
      <c r="G24" s="6">
        <v>43493</v>
      </c>
      <c r="H24" s="5"/>
      <c r="I24" s="5" t="s">
        <v>82</v>
      </c>
      <c r="J24" s="5"/>
      <c r="K24" s="5" t="s">
        <v>131</v>
      </c>
      <c r="L24" s="5"/>
      <c r="M24" s="5" t="s">
        <v>177</v>
      </c>
      <c r="N24" s="5"/>
      <c r="O24" s="7"/>
      <c r="P24" s="5"/>
      <c r="Q24" s="5" t="s">
        <v>201</v>
      </c>
      <c r="R24" s="5"/>
      <c r="S24" s="8">
        <v>606.25</v>
      </c>
      <c r="T24" s="5"/>
      <c r="U24" s="8">
        <f>ROUND(U23+S24,5)</f>
        <v>606.25</v>
      </c>
    </row>
    <row r="25" spans="1:21" x14ac:dyDescent="0.25">
      <c r="A25" s="5"/>
      <c r="B25" s="5" t="s">
        <v>22</v>
      </c>
      <c r="C25" s="5"/>
      <c r="D25" s="5"/>
      <c r="E25" s="5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9">
        <f>ROUND(SUM(S23:S24),5)</f>
        <v>606.25</v>
      </c>
      <c r="T25" s="5"/>
      <c r="U25" s="9">
        <f>U24</f>
        <v>606.25</v>
      </c>
    </row>
    <row r="26" spans="1:21" x14ac:dyDescent="0.25">
      <c r="A26" s="2"/>
      <c r="B26" s="2" t="s">
        <v>23</v>
      </c>
      <c r="C26" s="2"/>
      <c r="D26" s="2"/>
      <c r="E26" s="2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"/>
      <c r="T26" s="2"/>
      <c r="U26" s="4"/>
    </row>
    <row r="27" spans="1:21" ht="15.75" thickBot="1" x14ac:dyDescent="0.3">
      <c r="A27" s="1"/>
      <c r="B27" s="1"/>
      <c r="C27" s="5"/>
      <c r="D27" s="5"/>
      <c r="E27" s="5" t="s">
        <v>74</v>
      </c>
      <c r="F27" s="5"/>
      <c r="G27" s="6">
        <v>43467</v>
      </c>
      <c r="H27" s="5"/>
      <c r="I27" s="5" t="s">
        <v>83</v>
      </c>
      <c r="J27" s="5"/>
      <c r="K27" s="5" t="s">
        <v>132</v>
      </c>
      <c r="L27" s="5"/>
      <c r="M27" s="5" t="s">
        <v>176</v>
      </c>
      <c r="N27" s="5"/>
      <c r="O27" s="7"/>
      <c r="P27" s="5"/>
      <c r="Q27" s="5" t="s">
        <v>201</v>
      </c>
      <c r="R27" s="5"/>
      <c r="S27" s="8">
        <v>200</v>
      </c>
      <c r="T27" s="5"/>
      <c r="U27" s="8">
        <f>ROUND(U26+S27,5)</f>
        <v>200</v>
      </c>
    </row>
    <row r="28" spans="1:21" x14ac:dyDescent="0.25">
      <c r="A28" s="5"/>
      <c r="B28" s="5" t="s">
        <v>24</v>
      </c>
      <c r="C28" s="5"/>
      <c r="D28" s="5"/>
      <c r="E28" s="5"/>
      <c r="F28" s="5"/>
      <c r="G28" s="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9">
        <f>ROUND(SUM(S26:S27),5)</f>
        <v>200</v>
      </c>
      <c r="T28" s="5"/>
      <c r="U28" s="9">
        <f>U27</f>
        <v>200</v>
      </c>
    </row>
    <row r="29" spans="1:21" x14ac:dyDescent="0.25">
      <c r="A29" s="2"/>
      <c r="B29" s="2" t="s">
        <v>25</v>
      </c>
      <c r="C29" s="2"/>
      <c r="D29" s="2"/>
      <c r="E29" s="2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4"/>
      <c r="T29" s="2"/>
      <c r="U29" s="4"/>
    </row>
    <row r="30" spans="1:21" x14ac:dyDescent="0.25">
      <c r="A30" s="5"/>
      <c r="B30" s="5"/>
      <c r="C30" s="5"/>
      <c r="D30" s="5"/>
      <c r="E30" s="5" t="s">
        <v>74</v>
      </c>
      <c r="F30" s="5"/>
      <c r="G30" s="6">
        <v>43473</v>
      </c>
      <c r="H30" s="5"/>
      <c r="I30" s="5"/>
      <c r="J30" s="5"/>
      <c r="K30" s="5"/>
      <c r="L30" s="5"/>
      <c r="M30" s="5" t="s">
        <v>178</v>
      </c>
      <c r="N30" s="5"/>
      <c r="O30" s="7"/>
      <c r="P30" s="5"/>
      <c r="Q30" s="5" t="s">
        <v>201</v>
      </c>
      <c r="R30" s="5"/>
      <c r="S30" s="9">
        <v>23.91</v>
      </c>
      <c r="T30" s="5"/>
      <c r="U30" s="9">
        <f>ROUND(U29+S30,5)</f>
        <v>23.91</v>
      </c>
    </row>
    <row r="31" spans="1:21" x14ac:dyDescent="0.25">
      <c r="A31" s="5"/>
      <c r="B31" s="5"/>
      <c r="C31" s="5"/>
      <c r="D31" s="5"/>
      <c r="E31" s="5" t="s">
        <v>75</v>
      </c>
      <c r="F31" s="5"/>
      <c r="G31" s="6">
        <v>43481</v>
      </c>
      <c r="H31" s="5"/>
      <c r="I31" s="5"/>
      <c r="J31" s="5"/>
      <c r="K31" s="5" t="s">
        <v>133</v>
      </c>
      <c r="L31" s="5"/>
      <c r="M31" s="5" t="s">
        <v>179</v>
      </c>
      <c r="N31" s="5"/>
      <c r="O31" s="7"/>
      <c r="P31" s="5"/>
      <c r="Q31" s="5" t="s">
        <v>201</v>
      </c>
      <c r="R31" s="5"/>
      <c r="S31" s="9">
        <v>-300</v>
      </c>
      <c r="T31" s="5"/>
      <c r="U31" s="9">
        <f>ROUND(U30+S31,5)</f>
        <v>-276.08999999999997</v>
      </c>
    </row>
    <row r="32" spans="1:21" x14ac:dyDescent="0.25">
      <c r="A32" s="5"/>
      <c r="B32" s="5"/>
      <c r="C32" s="5"/>
      <c r="D32" s="5"/>
      <c r="E32" s="5" t="s">
        <v>75</v>
      </c>
      <c r="F32" s="5"/>
      <c r="G32" s="6">
        <v>43481</v>
      </c>
      <c r="H32" s="5"/>
      <c r="I32" s="5"/>
      <c r="J32" s="5"/>
      <c r="K32" s="5" t="s">
        <v>134</v>
      </c>
      <c r="L32" s="5"/>
      <c r="M32" s="5" t="s">
        <v>170</v>
      </c>
      <c r="N32" s="5"/>
      <c r="O32" s="7"/>
      <c r="P32" s="5"/>
      <c r="Q32" s="5" t="s">
        <v>201</v>
      </c>
      <c r="R32" s="5"/>
      <c r="S32" s="9">
        <v>-669.58</v>
      </c>
      <c r="T32" s="5"/>
      <c r="U32" s="9">
        <f>ROUND(U31+S32,5)</f>
        <v>-945.67</v>
      </c>
    </row>
    <row r="33" spans="1:21" x14ac:dyDescent="0.25">
      <c r="A33" s="5"/>
      <c r="B33" s="5"/>
      <c r="C33" s="5"/>
      <c r="D33" s="5"/>
      <c r="E33" s="5" t="s">
        <v>75</v>
      </c>
      <c r="F33" s="5"/>
      <c r="G33" s="6">
        <v>43488</v>
      </c>
      <c r="H33" s="5"/>
      <c r="I33" s="5"/>
      <c r="J33" s="5"/>
      <c r="K33" s="5" t="s">
        <v>135</v>
      </c>
      <c r="L33" s="5"/>
      <c r="M33" s="5" t="s">
        <v>170</v>
      </c>
      <c r="N33" s="5"/>
      <c r="O33" s="7"/>
      <c r="P33" s="5"/>
      <c r="Q33" s="5" t="s">
        <v>201</v>
      </c>
      <c r="R33" s="5"/>
      <c r="S33" s="9">
        <v>-79.930000000000007</v>
      </c>
      <c r="T33" s="5"/>
      <c r="U33" s="9">
        <f>ROUND(U32+S33,5)</f>
        <v>-1025.5999999999999</v>
      </c>
    </row>
    <row r="34" spans="1:21" ht="15.75" thickBot="1" x14ac:dyDescent="0.3">
      <c r="A34" s="5"/>
      <c r="B34" s="5"/>
      <c r="C34" s="5"/>
      <c r="D34" s="5"/>
      <c r="E34" s="5" t="s">
        <v>75</v>
      </c>
      <c r="F34" s="5"/>
      <c r="G34" s="6">
        <v>43490</v>
      </c>
      <c r="H34" s="5"/>
      <c r="I34" s="5"/>
      <c r="J34" s="5"/>
      <c r="K34" s="5" t="s">
        <v>75</v>
      </c>
      <c r="L34" s="5"/>
      <c r="M34" s="5" t="s">
        <v>180</v>
      </c>
      <c r="N34" s="5"/>
      <c r="O34" s="7"/>
      <c r="P34" s="5"/>
      <c r="Q34" s="5" t="s">
        <v>201</v>
      </c>
      <c r="R34" s="5"/>
      <c r="S34" s="8">
        <v>-2782</v>
      </c>
      <c r="T34" s="5"/>
      <c r="U34" s="8">
        <f>ROUND(U33+S34,5)</f>
        <v>-3807.6</v>
      </c>
    </row>
    <row r="35" spans="1:21" x14ac:dyDescent="0.25">
      <c r="A35" s="5"/>
      <c r="B35" s="5" t="s">
        <v>26</v>
      </c>
      <c r="C35" s="5"/>
      <c r="D35" s="5"/>
      <c r="E35" s="5"/>
      <c r="F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9">
        <f>ROUND(SUM(S29:S34),5)</f>
        <v>-3807.6</v>
      </c>
      <c r="T35" s="5"/>
      <c r="U35" s="9">
        <f>U34</f>
        <v>-3807.6</v>
      </c>
    </row>
    <row r="36" spans="1:21" x14ac:dyDescent="0.25">
      <c r="A36" s="2"/>
      <c r="B36" s="2" t="s">
        <v>27</v>
      </c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"/>
      <c r="T36" s="2"/>
      <c r="U36" s="4"/>
    </row>
    <row r="37" spans="1:21" ht="15.75" thickBot="1" x14ac:dyDescent="0.3">
      <c r="A37" s="1"/>
      <c r="B37" s="1"/>
      <c r="C37" s="5"/>
      <c r="D37" s="5"/>
      <c r="E37" s="5" t="s">
        <v>74</v>
      </c>
      <c r="F37" s="5"/>
      <c r="G37" s="6">
        <v>43488</v>
      </c>
      <c r="H37" s="5"/>
      <c r="I37" s="5" t="s">
        <v>84</v>
      </c>
      <c r="J37" s="5"/>
      <c r="K37" s="5"/>
      <c r="L37" s="5"/>
      <c r="M37" s="5" t="s">
        <v>181</v>
      </c>
      <c r="N37" s="5"/>
      <c r="O37" s="7"/>
      <c r="P37" s="5"/>
      <c r="Q37" s="5" t="s">
        <v>201</v>
      </c>
      <c r="R37" s="5"/>
      <c r="S37" s="8">
        <v>39.950000000000003</v>
      </c>
      <c r="T37" s="5"/>
      <c r="U37" s="8">
        <f>ROUND(U36+S37,5)</f>
        <v>39.950000000000003</v>
      </c>
    </row>
    <row r="38" spans="1:21" x14ac:dyDescent="0.25">
      <c r="A38" s="5"/>
      <c r="B38" s="5" t="s">
        <v>28</v>
      </c>
      <c r="C38" s="5"/>
      <c r="D38" s="5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9">
        <f>ROUND(SUM(S36:S37),5)</f>
        <v>39.950000000000003</v>
      </c>
      <c r="T38" s="5"/>
      <c r="U38" s="9">
        <f>U37</f>
        <v>39.950000000000003</v>
      </c>
    </row>
    <row r="39" spans="1:21" x14ac:dyDescent="0.25">
      <c r="A39" s="2"/>
      <c r="B39" s="2" t="s">
        <v>29</v>
      </c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"/>
      <c r="T39" s="2"/>
      <c r="U39" s="4"/>
    </row>
    <row r="40" spans="1:21" ht="15.75" thickBot="1" x14ac:dyDescent="0.3">
      <c r="A40" s="1"/>
      <c r="B40" s="1"/>
      <c r="C40" s="5"/>
      <c r="D40" s="5"/>
      <c r="E40" s="5" t="s">
        <v>74</v>
      </c>
      <c r="F40" s="5"/>
      <c r="G40" s="6">
        <v>43467</v>
      </c>
      <c r="H40" s="5"/>
      <c r="I40" s="5" t="s">
        <v>85</v>
      </c>
      <c r="J40" s="5"/>
      <c r="K40" s="5" t="s">
        <v>136</v>
      </c>
      <c r="L40" s="5"/>
      <c r="M40" s="5" t="s">
        <v>182</v>
      </c>
      <c r="N40" s="5"/>
      <c r="O40" s="7"/>
      <c r="P40" s="5"/>
      <c r="Q40" s="5" t="s">
        <v>201</v>
      </c>
      <c r="R40" s="5"/>
      <c r="S40" s="8">
        <v>100</v>
      </c>
      <c r="T40" s="5"/>
      <c r="U40" s="8">
        <f>ROUND(U39+S40,5)</f>
        <v>100</v>
      </c>
    </row>
    <row r="41" spans="1:21" x14ac:dyDescent="0.25">
      <c r="A41" s="5"/>
      <c r="B41" s="5" t="s">
        <v>30</v>
      </c>
      <c r="C41" s="5"/>
      <c r="D41" s="5"/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9">
        <f>ROUND(SUM(S39:S40),5)</f>
        <v>100</v>
      </c>
      <c r="T41" s="5"/>
      <c r="U41" s="9">
        <f>U40</f>
        <v>100</v>
      </c>
    </row>
    <row r="42" spans="1:21" x14ac:dyDescent="0.25">
      <c r="A42" s="2"/>
      <c r="B42" s="2" t="s">
        <v>31</v>
      </c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4"/>
      <c r="T42" s="2"/>
      <c r="U42" s="4"/>
    </row>
    <row r="43" spans="1:21" x14ac:dyDescent="0.25">
      <c r="A43" s="5"/>
      <c r="B43" s="5"/>
      <c r="C43" s="5"/>
      <c r="D43" s="5"/>
      <c r="E43" s="5" t="s">
        <v>74</v>
      </c>
      <c r="F43" s="5"/>
      <c r="G43" s="6">
        <v>43467</v>
      </c>
      <c r="H43" s="5"/>
      <c r="I43" s="5" t="s">
        <v>86</v>
      </c>
      <c r="J43" s="5"/>
      <c r="K43" s="5" t="s">
        <v>136</v>
      </c>
      <c r="L43" s="5"/>
      <c r="M43" s="5" t="s">
        <v>183</v>
      </c>
      <c r="N43" s="5"/>
      <c r="O43" s="7"/>
      <c r="P43" s="5"/>
      <c r="Q43" s="5" t="s">
        <v>201</v>
      </c>
      <c r="R43" s="5"/>
      <c r="S43" s="9">
        <v>100</v>
      </c>
      <c r="T43" s="5"/>
      <c r="U43" s="9">
        <f>ROUND(U42+S43,5)</f>
        <v>100</v>
      </c>
    </row>
    <row r="44" spans="1:21" ht="15.75" thickBot="1" x14ac:dyDescent="0.3">
      <c r="A44" s="5"/>
      <c r="B44" s="5"/>
      <c r="C44" s="5"/>
      <c r="D44" s="5"/>
      <c r="E44" s="5" t="s">
        <v>74</v>
      </c>
      <c r="F44" s="5"/>
      <c r="G44" s="6">
        <v>43494</v>
      </c>
      <c r="H44" s="5"/>
      <c r="I44" s="5" t="s">
        <v>87</v>
      </c>
      <c r="J44" s="5"/>
      <c r="K44" s="5" t="s">
        <v>137</v>
      </c>
      <c r="L44" s="5"/>
      <c r="M44" s="5" t="s">
        <v>184</v>
      </c>
      <c r="N44" s="5"/>
      <c r="O44" s="7"/>
      <c r="P44" s="5"/>
      <c r="Q44" s="5" t="s">
        <v>201</v>
      </c>
      <c r="R44" s="5"/>
      <c r="S44" s="8">
        <v>35</v>
      </c>
      <c r="T44" s="5"/>
      <c r="U44" s="8">
        <f>ROUND(U43+S44,5)</f>
        <v>135</v>
      </c>
    </row>
    <row r="45" spans="1:21" x14ac:dyDescent="0.25">
      <c r="A45" s="5"/>
      <c r="B45" s="5" t="s">
        <v>32</v>
      </c>
      <c r="C45" s="5"/>
      <c r="D45" s="5"/>
      <c r="E45" s="5"/>
      <c r="F45" s="5"/>
      <c r="G45" s="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9">
        <f>ROUND(SUM(S42:S44),5)</f>
        <v>135</v>
      </c>
      <c r="T45" s="5"/>
      <c r="U45" s="9">
        <f>U44</f>
        <v>135</v>
      </c>
    </row>
    <row r="46" spans="1:21" x14ac:dyDescent="0.25">
      <c r="A46" s="2"/>
      <c r="B46" s="2" t="s">
        <v>33</v>
      </c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4"/>
      <c r="T46" s="2"/>
      <c r="U46" s="4"/>
    </row>
    <row r="47" spans="1:21" ht="15.75" thickBot="1" x14ac:dyDescent="0.3">
      <c r="A47" s="1"/>
      <c r="B47" s="1"/>
      <c r="C47" s="5"/>
      <c r="D47" s="5"/>
      <c r="E47" s="5" t="s">
        <v>74</v>
      </c>
      <c r="F47" s="5"/>
      <c r="G47" s="6">
        <v>43467</v>
      </c>
      <c r="H47" s="5"/>
      <c r="I47" s="5" t="s">
        <v>88</v>
      </c>
      <c r="J47" s="5"/>
      <c r="K47" s="5" t="s">
        <v>138</v>
      </c>
      <c r="L47" s="5"/>
      <c r="M47" s="5" t="s">
        <v>176</v>
      </c>
      <c r="N47" s="5"/>
      <c r="O47" s="7"/>
      <c r="P47" s="5"/>
      <c r="Q47" s="5" t="s">
        <v>201</v>
      </c>
      <c r="R47" s="5"/>
      <c r="S47" s="8">
        <v>60</v>
      </c>
      <c r="T47" s="5"/>
      <c r="U47" s="8">
        <f>ROUND(U46+S47,5)</f>
        <v>60</v>
      </c>
    </row>
    <row r="48" spans="1:21" x14ac:dyDescent="0.25">
      <c r="A48" s="5"/>
      <c r="B48" s="5" t="s">
        <v>34</v>
      </c>
      <c r="C48" s="5"/>
      <c r="D48" s="5"/>
      <c r="E48" s="5"/>
      <c r="F48" s="5"/>
      <c r="G48" s="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9">
        <f>ROUND(SUM(S46:S47),5)</f>
        <v>60</v>
      </c>
      <c r="T48" s="5"/>
      <c r="U48" s="9">
        <f>U47</f>
        <v>60</v>
      </c>
    </row>
    <row r="49" spans="1:21" x14ac:dyDescent="0.25">
      <c r="A49" s="2"/>
      <c r="B49" s="2" t="s">
        <v>35</v>
      </c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4"/>
      <c r="T49" s="2"/>
      <c r="U49" s="4"/>
    </row>
    <row r="50" spans="1:21" x14ac:dyDescent="0.25">
      <c r="A50" s="5"/>
      <c r="B50" s="5"/>
      <c r="C50" s="5"/>
      <c r="D50" s="5"/>
      <c r="E50" s="5" t="s">
        <v>74</v>
      </c>
      <c r="F50" s="5"/>
      <c r="G50" s="6">
        <v>43467</v>
      </c>
      <c r="H50" s="5"/>
      <c r="I50" s="5" t="s">
        <v>89</v>
      </c>
      <c r="J50" s="5"/>
      <c r="K50" s="5" t="s">
        <v>136</v>
      </c>
      <c r="L50" s="5"/>
      <c r="M50" s="5" t="s">
        <v>182</v>
      </c>
      <c r="N50" s="5"/>
      <c r="O50" s="7"/>
      <c r="P50" s="5"/>
      <c r="Q50" s="5" t="s">
        <v>201</v>
      </c>
      <c r="R50" s="5"/>
      <c r="S50" s="9">
        <v>100</v>
      </c>
      <c r="T50" s="5"/>
      <c r="U50" s="9">
        <f>ROUND(U49+S50,5)</f>
        <v>100</v>
      </c>
    </row>
    <row r="51" spans="1:21" x14ac:dyDescent="0.25">
      <c r="A51" s="5"/>
      <c r="B51" s="5"/>
      <c r="C51" s="5"/>
      <c r="D51" s="5"/>
      <c r="E51" s="5" t="s">
        <v>74</v>
      </c>
      <c r="F51" s="5"/>
      <c r="G51" s="6">
        <v>43467</v>
      </c>
      <c r="H51" s="5"/>
      <c r="I51" s="5" t="s">
        <v>90</v>
      </c>
      <c r="J51" s="5"/>
      <c r="K51" s="5" t="s">
        <v>136</v>
      </c>
      <c r="L51" s="5"/>
      <c r="M51" s="5" t="s">
        <v>185</v>
      </c>
      <c r="N51" s="5"/>
      <c r="O51" s="7"/>
      <c r="P51" s="5"/>
      <c r="Q51" s="5" t="s">
        <v>201</v>
      </c>
      <c r="R51" s="5"/>
      <c r="S51" s="9">
        <v>50</v>
      </c>
      <c r="T51" s="5"/>
      <c r="U51" s="9">
        <f>ROUND(U50+S51,5)</f>
        <v>150</v>
      </c>
    </row>
    <row r="52" spans="1:21" x14ac:dyDescent="0.25">
      <c r="A52" s="5"/>
      <c r="B52" s="5"/>
      <c r="C52" s="5"/>
      <c r="D52" s="5"/>
      <c r="E52" s="5" t="s">
        <v>74</v>
      </c>
      <c r="F52" s="5"/>
      <c r="G52" s="6">
        <v>43493</v>
      </c>
      <c r="H52" s="5"/>
      <c r="I52" s="5" t="s">
        <v>91</v>
      </c>
      <c r="J52" s="5"/>
      <c r="K52" s="5" t="s">
        <v>139</v>
      </c>
      <c r="L52" s="5"/>
      <c r="M52" s="5" t="s">
        <v>170</v>
      </c>
      <c r="N52" s="5"/>
      <c r="O52" s="7"/>
      <c r="P52" s="5"/>
      <c r="Q52" s="5" t="s">
        <v>201</v>
      </c>
      <c r="R52" s="5"/>
      <c r="S52" s="9">
        <v>50</v>
      </c>
      <c r="T52" s="5"/>
      <c r="U52" s="9">
        <f>ROUND(U51+S52,5)</f>
        <v>200</v>
      </c>
    </row>
    <row r="53" spans="1:21" ht="15.75" thickBot="1" x14ac:dyDescent="0.3">
      <c r="A53" s="5"/>
      <c r="B53" s="5"/>
      <c r="C53" s="5"/>
      <c r="D53" s="5"/>
      <c r="E53" s="5" t="s">
        <v>74</v>
      </c>
      <c r="F53" s="5"/>
      <c r="G53" s="6">
        <v>43495</v>
      </c>
      <c r="H53" s="5"/>
      <c r="I53" s="5" t="s">
        <v>92</v>
      </c>
      <c r="J53" s="5"/>
      <c r="K53" s="5" t="s">
        <v>140</v>
      </c>
      <c r="L53" s="5"/>
      <c r="M53" s="5" t="s">
        <v>185</v>
      </c>
      <c r="N53" s="5"/>
      <c r="O53" s="7"/>
      <c r="P53" s="5"/>
      <c r="Q53" s="5" t="s">
        <v>201</v>
      </c>
      <c r="R53" s="5"/>
      <c r="S53" s="8">
        <v>150</v>
      </c>
      <c r="T53" s="5"/>
      <c r="U53" s="8">
        <f>ROUND(U52+S53,5)</f>
        <v>350</v>
      </c>
    </row>
    <row r="54" spans="1:21" x14ac:dyDescent="0.25">
      <c r="A54" s="5"/>
      <c r="B54" s="5" t="s">
        <v>36</v>
      </c>
      <c r="C54" s="5"/>
      <c r="D54" s="5"/>
      <c r="E54" s="5"/>
      <c r="F54" s="5"/>
      <c r="G54" s="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9">
        <f>ROUND(SUM(S49:S53),5)</f>
        <v>350</v>
      </c>
      <c r="T54" s="5"/>
      <c r="U54" s="9">
        <f>U53</f>
        <v>350</v>
      </c>
    </row>
    <row r="55" spans="1:21" x14ac:dyDescent="0.25">
      <c r="A55" s="2"/>
      <c r="B55" s="2" t="s">
        <v>37</v>
      </c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"/>
      <c r="T55" s="2"/>
      <c r="U55" s="4"/>
    </row>
    <row r="56" spans="1:21" ht="15.75" thickBot="1" x14ac:dyDescent="0.3">
      <c r="A56" s="1"/>
      <c r="B56" s="1"/>
      <c r="C56" s="5"/>
      <c r="D56" s="5"/>
      <c r="E56" s="5" t="s">
        <v>74</v>
      </c>
      <c r="F56" s="5"/>
      <c r="G56" s="6">
        <v>43481</v>
      </c>
      <c r="H56" s="5"/>
      <c r="I56" s="5" t="s">
        <v>93</v>
      </c>
      <c r="J56" s="5"/>
      <c r="K56" s="5" t="s">
        <v>141</v>
      </c>
      <c r="L56" s="5"/>
      <c r="M56" s="5" t="s">
        <v>184</v>
      </c>
      <c r="N56" s="5"/>
      <c r="O56" s="7"/>
      <c r="P56" s="5"/>
      <c r="Q56" s="5" t="s">
        <v>201</v>
      </c>
      <c r="R56" s="5"/>
      <c r="S56" s="8">
        <v>54.65</v>
      </c>
      <c r="T56" s="5"/>
      <c r="U56" s="8">
        <f>ROUND(U55+S56,5)</f>
        <v>54.65</v>
      </c>
    </row>
    <row r="57" spans="1:21" x14ac:dyDescent="0.25">
      <c r="A57" s="5"/>
      <c r="B57" s="5" t="s">
        <v>38</v>
      </c>
      <c r="C57" s="5"/>
      <c r="D57" s="5"/>
      <c r="E57" s="5"/>
      <c r="F57" s="5"/>
      <c r="G57" s="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9">
        <f>ROUND(SUM(S55:S56),5)</f>
        <v>54.65</v>
      </c>
      <c r="T57" s="5"/>
      <c r="U57" s="9">
        <f>U56</f>
        <v>54.65</v>
      </c>
    </row>
    <row r="58" spans="1:21" x14ac:dyDescent="0.25">
      <c r="A58" s="2"/>
      <c r="B58" s="2" t="s">
        <v>39</v>
      </c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4"/>
      <c r="T58" s="2"/>
      <c r="U58" s="4"/>
    </row>
    <row r="59" spans="1:21" ht="15.75" thickBot="1" x14ac:dyDescent="0.3">
      <c r="A59" s="1"/>
      <c r="B59" s="1"/>
      <c r="C59" s="5"/>
      <c r="D59" s="5"/>
      <c r="E59" s="5" t="s">
        <v>74</v>
      </c>
      <c r="F59" s="5"/>
      <c r="G59" s="6">
        <v>43467</v>
      </c>
      <c r="H59" s="5"/>
      <c r="I59" s="5" t="s">
        <v>94</v>
      </c>
      <c r="J59" s="5"/>
      <c r="K59" s="5" t="s">
        <v>136</v>
      </c>
      <c r="L59" s="5"/>
      <c r="M59" s="5" t="s">
        <v>182</v>
      </c>
      <c r="N59" s="5"/>
      <c r="O59" s="7"/>
      <c r="P59" s="5"/>
      <c r="Q59" s="5" t="s">
        <v>201</v>
      </c>
      <c r="R59" s="5"/>
      <c r="S59" s="8">
        <v>100</v>
      </c>
      <c r="T59" s="5"/>
      <c r="U59" s="8">
        <f>ROUND(U58+S59,5)</f>
        <v>100</v>
      </c>
    </row>
    <row r="60" spans="1:21" x14ac:dyDescent="0.25">
      <c r="A60" s="5"/>
      <c r="B60" s="5" t="s">
        <v>40</v>
      </c>
      <c r="C60" s="5"/>
      <c r="D60" s="5"/>
      <c r="E60" s="5"/>
      <c r="F60" s="5"/>
      <c r="G60" s="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9">
        <f>ROUND(SUM(S58:S59),5)</f>
        <v>100</v>
      </c>
      <c r="T60" s="5"/>
      <c r="U60" s="9">
        <f>U59</f>
        <v>100</v>
      </c>
    </row>
    <row r="61" spans="1:21" x14ac:dyDescent="0.25">
      <c r="A61" s="2"/>
      <c r="B61" s="2" t="s">
        <v>41</v>
      </c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4"/>
      <c r="T61" s="2"/>
      <c r="U61" s="4"/>
    </row>
    <row r="62" spans="1:21" ht="15.75" thickBot="1" x14ac:dyDescent="0.3">
      <c r="A62" s="1"/>
      <c r="B62" s="1"/>
      <c r="C62" s="5"/>
      <c r="D62" s="5"/>
      <c r="E62" s="5" t="s">
        <v>74</v>
      </c>
      <c r="F62" s="5"/>
      <c r="G62" s="6">
        <v>43473</v>
      </c>
      <c r="H62" s="5"/>
      <c r="I62" s="5" t="s">
        <v>95</v>
      </c>
      <c r="J62" s="5"/>
      <c r="K62" s="5" t="s">
        <v>142</v>
      </c>
      <c r="L62" s="5"/>
      <c r="M62" s="5" t="s">
        <v>186</v>
      </c>
      <c r="N62" s="5"/>
      <c r="O62" s="7"/>
      <c r="P62" s="5"/>
      <c r="Q62" s="5" t="s">
        <v>201</v>
      </c>
      <c r="R62" s="5"/>
      <c r="S62" s="8">
        <v>40.76</v>
      </c>
      <c r="T62" s="5"/>
      <c r="U62" s="8">
        <f>ROUND(U61+S62,5)</f>
        <v>40.76</v>
      </c>
    </row>
    <row r="63" spans="1:21" x14ac:dyDescent="0.25">
      <c r="A63" s="5"/>
      <c r="B63" s="5" t="s">
        <v>42</v>
      </c>
      <c r="C63" s="5"/>
      <c r="D63" s="5"/>
      <c r="E63" s="5"/>
      <c r="F63" s="5"/>
      <c r="G63" s="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9">
        <f>ROUND(SUM(S61:S62),5)</f>
        <v>40.76</v>
      </c>
      <c r="T63" s="5"/>
      <c r="U63" s="9">
        <f>U62</f>
        <v>40.76</v>
      </c>
    </row>
    <row r="64" spans="1:21" x14ac:dyDescent="0.25">
      <c r="A64" s="2"/>
      <c r="B64" s="2" t="s">
        <v>43</v>
      </c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4"/>
      <c r="T64" s="2"/>
      <c r="U64" s="4"/>
    </row>
    <row r="65" spans="1:21" ht="15.75" thickBot="1" x14ac:dyDescent="0.3">
      <c r="A65" s="1"/>
      <c r="B65" s="1"/>
      <c r="C65" s="5"/>
      <c r="D65" s="5"/>
      <c r="E65" s="5" t="s">
        <v>74</v>
      </c>
      <c r="F65" s="5"/>
      <c r="G65" s="6">
        <v>43467</v>
      </c>
      <c r="H65" s="5"/>
      <c r="I65" s="5" t="s">
        <v>96</v>
      </c>
      <c r="J65" s="5"/>
      <c r="K65" s="5" t="s">
        <v>143</v>
      </c>
      <c r="L65" s="5"/>
      <c r="M65" s="5" t="s">
        <v>176</v>
      </c>
      <c r="N65" s="5"/>
      <c r="O65" s="7"/>
      <c r="P65" s="5"/>
      <c r="Q65" s="5" t="s">
        <v>201</v>
      </c>
      <c r="R65" s="5"/>
      <c r="S65" s="8">
        <v>60</v>
      </c>
      <c r="T65" s="5"/>
      <c r="U65" s="8">
        <f>ROUND(U64+S65,5)</f>
        <v>60</v>
      </c>
    </row>
    <row r="66" spans="1:21" x14ac:dyDescent="0.25">
      <c r="A66" s="5"/>
      <c r="B66" s="5" t="s">
        <v>44</v>
      </c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9">
        <f>ROUND(SUM(S64:S65),5)</f>
        <v>60</v>
      </c>
      <c r="T66" s="5"/>
      <c r="U66" s="9">
        <f>U65</f>
        <v>60</v>
      </c>
    </row>
    <row r="67" spans="1:21" x14ac:dyDescent="0.25">
      <c r="A67" s="2"/>
      <c r="B67" s="2" t="s">
        <v>45</v>
      </c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4"/>
      <c r="T67" s="2"/>
      <c r="U67" s="4"/>
    </row>
    <row r="68" spans="1:21" x14ac:dyDescent="0.25">
      <c r="A68" s="5"/>
      <c r="B68" s="5"/>
      <c r="C68" s="5"/>
      <c r="D68" s="5"/>
      <c r="E68" s="5" t="s">
        <v>74</v>
      </c>
      <c r="F68" s="5"/>
      <c r="G68" s="6">
        <v>43467</v>
      </c>
      <c r="H68" s="5"/>
      <c r="I68" s="5" t="s">
        <v>97</v>
      </c>
      <c r="J68" s="5"/>
      <c r="K68" s="5" t="s">
        <v>136</v>
      </c>
      <c r="L68" s="5"/>
      <c r="M68" s="5" t="s">
        <v>187</v>
      </c>
      <c r="N68" s="5"/>
      <c r="O68" s="7"/>
      <c r="P68" s="5"/>
      <c r="Q68" s="5" t="s">
        <v>201</v>
      </c>
      <c r="R68" s="5"/>
      <c r="S68" s="9">
        <v>1476.24</v>
      </c>
      <c r="T68" s="5"/>
      <c r="U68" s="9">
        <f>ROUND(U67+S68,5)</f>
        <v>1476.24</v>
      </c>
    </row>
    <row r="69" spans="1:21" ht="15.75" thickBot="1" x14ac:dyDescent="0.3">
      <c r="A69" s="5"/>
      <c r="B69" s="5"/>
      <c r="C69" s="5"/>
      <c r="D69" s="5"/>
      <c r="E69" s="5" t="s">
        <v>74</v>
      </c>
      <c r="F69" s="5"/>
      <c r="G69" s="6">
        <v>43488</v>
      </c>
      <c r="H69" s="5"/>
      <c r="I69" s="5" t="s">
        <v>98</v>
      </c>
      <c r="J69" s="5"/>
      <c r="K69" s="5" t="s">
        <v>144</v>
      </c>
      <c r="L69" s="5"/>
      <c r="M69" s="5" t="s">
        <v>187</v>
      </c>
      <c r="N69" s="5"/>
      <c r="O69" s="7"/>
      <c r="P69" s="5"/>
      <c r="Q69" s="5" t="s">
        <v>201</v>
      </c>
      <c r="R69" s="5"/>
      <c r="S69" s="8">
        <v>1476.24</v>
      </c>
      <c r="T69" s="5"/>
      <c r="U69" s="8">
        <f>ROUND(U68+S69,5)</f>
        <v>2952.48</v>
      </c>
    </row>
    <row r="70" spans="1:21" x14ac:dyDescent="0.25">
      <c r="A70" s="5"/>
      <c r="B70" s="5" t="s">
        <v>46</v>
      </c>
      <c r="C70" s="5"/>
      <c r="D70" s="5"/>
      <c r="E70" s="5"/>
      <c r="F70" s="5"/>
      <c r="G70" s="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9">
        <f>ROUND(SUM(S67:S69),5)</f>
        <v>2952.48</v>
      </c>
      <c r="T70" s="5"/>
      <c r="U70" s="9">
        <f>U69</f>
        <v>2952.48</v>
      </c>
    </row>
    <row r="71" spans="1:21" x14ac:dyDescent="0.25">
      <c r="A71" s="2"/>
      <c r="B71" s="2" t="s">
        <v>47</v>
      </c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4"/>
      <c r="T71" s="2"/>
      <c r="U71" s="4"/>
    </row>
    <row r="72" spans="1:21" ht="15.75" thickBot="1" x14ac:dyDescent="0.3">
      <c r="A72" s="1"/>
      <c r="B72" s="1"/>
      <c r="C72" s="5"/>
      <c r="D72" s="5"/>
      <c r="E72" s="5" t="s">
        <v>74</v>
      </c>
      <c r="F72" s="5"/>
      <c r="G72" s="6">
        <v>43467</v>
      </c>
      <c r="H72" s="5"/>
      <c r="I72" s="5" t="s">
        <v>99</v>
      </c>
      <c r="J72" s="5"/>
      <c r="K72" s="5" t="s">
        <v>136</v>
      </c>
      <c r="L72" s="5"/>
      <c r="M72" s="5" t="s">
        <v>182</v>
      </c>
      <c r="N72" s="5"/>
      <c r="O72" s="7"/>
      <c r="P72" s="5"/>
      <c r="Q72" s="5" t="s">
        <v>201</v>
      </c>
      <c r="R72" s="5"/>
      <c r="S72" s="8">
        <v>100</v>
      </c>
      <c r="T72" s="5"/>
      <c r="U72" s="8">
        <f>ROUND(U71+S72,5)</f>
        <v>100</v>
      </c>
    </row>
    <row r="73" spans="1:21" x14ac:dyDescent="0.25">
      <c r="A73" s="5"/>
      <c r="B73" s="5" t="s">
        <v>48</v>
      </c>
      <c r="C73" s="5"/>
      <c r="D73" s="5"/>
      <c r="E73" s="5"/>
      <c r="F73" s="5"/>
      <c r="G73" s="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9">
        <f>ROUND(SUM(S71:S72),5)</f>
        <v>100</v>
      </c>
      <c r="T73" s="5"/>
      <c r="U73" s="9">
        <f>U72</f>
        <v>100</v>
      </c>
    </row>
    <row r="74" spans="1:21" x14ac:dyDescent="0.25">
      <c r="A74" s="2"/>
      <c r="B74" s="2" t="s">
        <v>49</v>
      </c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4"/>
      <c r="T74" s="2"/>
      <c r="U74" s="4"/>
    </row>
    <row r="75" spans="1:21" ht="15.75" thickBot="1" x14ac:dyDescent="0.3">
      <c r="A75" s="1"/>
      <c r="B75" s="1"/>
      <c r="C75" s="5"/>
      <c r="D75" s="5"/>
      <c r="E75" s="5" t="s">
        <v>74</v>
      </c>
      <c r="F75" s="5"/>
      <c r="G75" s="6">
        <v>43488</v>
      </c>
      <c r="H75" s="5"/>
      <c r="I75" s="5" t="s">
        <v>100</v>
      </c>
      <c r="J75" s="5"/>
      <c r="K75" s="5" t="s">
        <v>145</v>
      </c>
      <c r="L75" s="5"/>
      <c r="M75" s="5" t="s">
        <v>188</v>
      </c>
      <c r="N75" s="5"/>
      <c r="O75" s="7"/>
      <c r="P75" s="5"/>
      <c r="Q75" s="5" t="s">
        <v>201</v>
      </c>
      <c r="R75" s="5"/>
      <c r="S75" s="8">
        <v>39</v>
      </c>
      <c r="T75" s="5"/>
      <c r="U75" s="8">
        <f>ROUND(U74+S75,5)</f>
        <v>39</v>
      </c>
    </row>
    <row r="76" spans="1:21" x14ac:dyDescent="0.25">
      <c r="A76" s="5"/>
      <c r="B76" s="5" t="s">
        <v>50</v>
      </c>
      <c r="C76" s="5"/>
      <c r="D76" s="5"/>
      <c r="E76" s="5"/>
      <c r="F76" s="5"/>
      <c r="G76" s="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9">
        <f>ROUND(SUM(S74:S75),5)</f>
        <v>39</v>
      </c>
      <c r="T76" s="5"/>
      <c r="U76" s="9">
        <f>U75</f>
        <v>39</v>
      </c>
    </row>
    <row r="77" spans="1:21" x14ac:dyDescent="0.25">
      <c r="A77" s="2"/>
      <c r="B77" s="2" t="s">
        <v>51</v>
      </c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4"/>
      <c r="T77" s="2"/>
      <c r="U77" s="4"/>
    </row>
    <row r="78" spans="1:21" x14ac:dyDescent="0.25">
      <c r="A78" s="5"/>
      <c r="B78" s="5"/>
      <c r="C78" s="5"/>
      <c r="D78" s="5"/>
      <c r="E78" s="5" t="s">
        <v>75</v>
      </c>
      <c r="F78" s="5"/>
      <c r="G78" s="6">
        <v>43481</v>
      </c>
      <c r="H78" s="5"/>
      <c r="I78" s="5" t="s">
        <v>101</v>
      </c>
      <c r="J78" s="5"/>
      <c r="K78" s="5" t="s">
        <v>146</v>
      </c>
      <c r="L78" s="5"/>
      <c r="M78" s="5" t="s">
        <v>171</v>
      </c>
      <c r="N78" s="5"/>
      <c r="O78" s="7"/>
      <c r="P78" s="5"/>
      <c r="Q78" s="5" t="s">
        <v>201</v>
      </c>
      <c r="R78" s="5"/>
      <c r="S78" s="9">
        <v>-11388.85</v>
      </c>
      <c r="T78" s="5"/>
      <c r="U78" s="9">
        <f>ROUND(U77+S78,5)</f>
        <v>-11388.85</v>
      </c>
    </row>
    <row r="79" spans="1:21" x14ac:dyDescent="0.25">
      <c r="A79" s="5"/>
      <c r="B79" s="5"/>
      <c r="C79" s="5"/>
      <c r="D79" s="5"/>
      <c r="E79" s="5" t="s">
        <v>74</v>
      </c>
      <c r="F79" s="5"/>
      <c r="G79" s="6">
        <v>43488</v>
      </c>
      <c r="H79" s="5"/>
      <c r="I79" s="5" t="s">
        <v>102</v>
      </c>
      <c r="J79" s="5"/>
      <c r="K79" s="5"/>
      <c r="L79" s="5"/>
      <c r="M79" s="5" t="s">
        <v>189</v>
      </c>
      <c r="N79" s="5"/>
      <c r="O79" s="7"/>
      <c r="P79" s="5"/>
      <c r="Q79" s="5" t="s">
        <v>201</v>
      </c>
      <c r="R79" s="5"/>
      <c r="S79" s="9">
        <v>24.66</v>
      </c>
      <c r="T79" s="5"/>
      <c r="U79" s="9">
        <f>ROUND(U78+S79,5)</f>
        <v>-11364.19</v>
      </c>
    </row>
    <row r="80" spans="1:21" x14ac:dyDescent="0.25">
      <c r="A80" s="5"/>
      <c r="B80" s="5"/>
      <c r="C80" s="5"/>
      <c r="D80" s="5"/>
      <c r="E80" s="5" t="s">
        <v>74</v>
      </c>
      <c r="F80" s="5"/>
      <c r="G80" s="6">
        <v>43488</v>
      </c>
      <c r="H80" s="5"/>
      <c r="I80" s="5" t="s">
        <v>102</v>
      </c>
      <c r="J80" s="5"/>
      <c r="K80" s="5"/>
      <c r="L80" s="5"/>
      <c r="M80" s="5" t="s">
        <v>190</v>
      </c>
      <c r="N80" s="5"/>
      <c r="O80" s="7"/>
      <c r="P80" s="5"/>
      <c r="Q80" s="5" t="s">
        <v>201</v>
      </c>
      <c r="R80" s="5"/>
      <c r="S80" s="9">
        <v>24.66</v>
      </c>
      <c r="T80" s="5"/>
      <c r="U80" s="9">
        <f>ROUND(U79+S80,5)</f>
        <v>-11339.53</v>
      </c>
    </row>
    <row r="81" spans="1:21" ht="15.75" thickBot="1" x14ac:dyDescent="0.3">
      <c r="A81" s="5"/>
      <c r="B81" s="5"/>
      <c r="C81" s="5"/>
      <c r="D81" s="5"/>
      <c r="E81" s="5" t="s">
        <v>74</v>
      </c>
      <c r="F81" s="5"/>
      <c r="G81" s="6">
        <v>43488</v>
      </c>
      <c r="H81" s="5"/>
      <c r="I81" s="5" t="s">
        <v>102</v>
      </c>
      <c r="J81" s="5"/>
      <c r="K81" s="5"/>
      <c r="L81" s="5"/>
      <c r="M81" s="5" t="s">
        <v>191</v>
      </c>
      <c r="N81" s="5"/>
      <c r="O81" s="7"/>
      <c r="P81" s="5"/>
      <c r="Q81" s="5" t="s">
        <v>201</v>
      </c>
      <c r="R81" s="5"/>
      <c r="S81" s="8">
        <v>107.93</v>
      </c>
      <c r="T81" s="5"/>
      <c r="U81" s="8">
        <f>ROUND(U80+S81,5)</f>
        <v>-11231.6</v>
      </c>
    </row>
    <row r="82" spans="1:21" x14ac:dyDescent="0.25">
      <c r="A82" s="5"/>
      <c r="B82" s="5" t="s">
        <v>52</v>
      </c>
      <c r="C82" s="5"/>
      <c r="D82" s="5"/>
      <c r="E82" s="5"/>
      <c r="F82" s="5"/>
      <c r="G82" s="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9">
        <f>ROUND(SUM(S77:S81),5)</f>
        <v>-11231.6</v>
      </c>
      <c r="T82" s="5"/>
      <c r="U82" s="9">
        <f>U81</f>
        <v>-11231.6</v>
      </c>
    </row>
    <row r="83" spans="1:21" x14ac:dyDescent="0.25">
      <c r="A83" s="2"/>
      <c r="B83" s="2" t="s">
        <v>53</v>
      </c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4"/>
      <c r="T83" s="2"/>
      <c r="U83" s="4"/>
    </row>
    <row r="84" spans="1:21" ht="15.75" thickBot="1" x14ac:dyDescent="0.3">
      <c r="A84" s="1"/>
      <c r="B84" s="1"/>
      <c r="C84" s="5"/>
      <c r="D84" s="5"/>
      <c r="E84" s="5" t="s">
        <v>74</v>
      </c>
      <c r="F84" s="5"/>
      <c r="G84" s="6">
        <v>43467</v>
      </c>
      <c r="H84" s="5"/>
      <c r="I84" s="5" t="s">
        <v>103</v>
      </c>
      <c r="J84" s="5"/>
      <c r="K84" s="5" t="s">
        <v>136</v>
      </c>
      <c r="L84" s="5"/>
      <c r="M84" s="5" t="s">
        <v>182</v>
      </c>
      <c r="N84" s="5"/>
      <c r="O84" s="7"/>
      <c r="P84" s="5"/>
      <c r="Q84" s="5" t="s">
        <v>201</v>
      </c>
      <c r="R84" s="5"/>
      <c r="S84" s="8">
        <v>100</v>
      </c>
      <c r="T84" s="5"/>
      <c r="U84" s="8">
        <f>ROUND(U83+S84,5)</f>
        <v>100</v>
      </c>
    </row>
    <row r="85" spans="1:21" x14ac:dyDescent="0.25">
      <c r="A85" s="5"/>
      <c r="B85" s="5" t="s">
        <v>54</v>
      </c>
      <c r="C85" s="5"/>
      <c r="D85" s="5"/>
      <c r="E85" s="5"/>
      <c r="F85" s="5"/>
      <c r="G85" s="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9">
        <f>ROUND(SUM(S83:S84),5)</f>
        <v>100</v>
      </c>
      <c r="T85" s="5"/>
      <c r="U85" s="9">
        <f>U84</f>
        <v>100</v>
      </c>
    </row>
    <row r="86" spans="1:21" x14ac:dyDescent="0.25">
      <c r="A86" s="2"/>
      <c r="B86" s="2" t="s">
        <v>55</v>
      </c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4"/>
      <c r="T86" s="2"/>
      <c r="U86" s="4"/>
    </row>
    <row r="87" spans="1:21" x14ac:dyDescent="0.25">
      <c r="A87" s="5"/>
      <c r="B87" s="5"/>
      <c r="C87" s="5"/>
      <c r="D87" s="5"/>
      <c r="E87" s="5" t="s">
        <v>75</v>
      </c>
      <c r="F87" s="5"/>
      <c r="G87" s="6">
        <v>43481</v>
      </c>
      <c r="H87" s="5"/>
      <c r="I87" s="5" t="s">
        <v>104</v>
      </c>
      <c r="J87" s="5"/>
      <c r="K87" s="5" t="s">
        <v>147</v>
      </c>
      <c r="L87" s="5"/>
      <c r="M87" s="5" t="s">
        <v>192</v>
      </c>
      <c r="N87" s="5"/>
      <c r="O87" s="7"/>
      <c r="P87" s="5"/>
      <c r="Q87" s="5" t="s">
        <v>201</v>
      </c>
      <c r="R87" s="5"/>
      <c r="S87" s="9">
        <v>-925.47</v>
      </c>
      <c r="T87" s="5"/>
      <c r="U87" s="9">
        <f>ROUND(U86+S87,5)</f>
        <v>-925.47</v>
      </c>
    </row>
    <row r="88" spans="1:21" x14ac:dyDescent="0.25">
      <c r="A88" s="5"/>
      <c r="B88" s="5"/>
      <c r="C88" s="5"/>
      <c r="D88" s="5"/>
      <c r="E88" s="5" t="s">
        <v>75</v>
      </c>
      <c r="F88" s="5"/>
      <c r="G88" s="6">
        <v>43487</v>
      </c>
      <c r="H88" s="5"/>
      <c r="I88" s="5" t="s">
        <v>105</v>
      </c>
      <c r="J88" s="5"/>
      <c r="K88" s="5" t="s">
        <v>148</v>
      </c>
      <c r="L88" s="5"/>
      <c r="M88" s="5" t="s">
        <v>192</v>
      </c>
      <c r="N88" s="5"/>
      <c r="O88" s="7"/>
      <c r="P88" s="5"/>
      <c r="Q88" s="5" t="s">
        <v>201</v>
      </c>
      <c r="R88" s="5"/>
      <c r="S88" s="9">
        <v>-952.07</v>
      </c>
      <c r="T88" s="5"/>
      <c r="U88" s="9">
        <f>ROUND(U87+S88,5)</f>
        <v>-1877.54</v>
      </c>
    </row>
    <row r="89" spans="1:21" x14ac:dyDescent="0.25">
      <c r="A89" s="5"/>
      <c r="B89" s="5"/>
      <c r="C89" s="5"/>
      <c r="D89" s="5"/>
      <c r="E89" s="5" t="s">
        <v>75</v>
      </c>
      <c r="F89" s="5"/>
      <c r="G89" s="6">
        <v>43487</v>
      </c>
      <c r="H89" s="5"/>
      <c r="I89" s="5" t="s">
        <v>106</v>
      </c>
      <c r="J89" s="5"/>
      <c r="K89" s="5" t="s">
        <v>149</v>
      </c>
      <c r="L89" s="5"/>
      <c r="M89" s="5" t="s">
        <v>193</v>
      </c>
      <c r="N89" s="5"/>
      <c r="O89" s="7"/>
      <c r="P89" s="5"/>
      <c r="Q89" s="5" t="s">
        <v>201</v>
      </c>
      <c r="R89" s="5"/>
      <c r="S89" s="9">
        <v>-2412.15</v>
      </c>
      <c r="T89" s="5"/>
      <c r="U89" s="9">
        <f>ROUND(U88+S89,5)</f>
        <v>-4289.6899999999996</v>
      </c>
    </row>
    <row r="90" spans="1:21" ht="15.75" thickBot="1" x14ac:dyDescent="0.3">
      <c r="A90" s="5"/>
      <c r="B90" s="5"/>
      <c r="C90" s="5"/>
      <c r="D90" s="5"/>
      <c r="E90" s="5" t="s">
        <v>75</v>
      </c>
      <c r="F90" s="5"/>
      <c r="G90" s="6">
        <v>43487</v>
      </c>
      <c r="H90" s="5"/>
      <c r="I90" s="5" t="s">
        <v>107</v>
      </c>
      <c r="J90" s="5"/>
      <c r="K90" s="5" t="s">
        <v>150</v>
      </c>
      <c r="L90" s="5"/>
      <c r="M90" s="5" t="s">
        <v>194</v>
      </c>
      <c r="N90" s="5"/>
      <c r="O90" s="7"/>
      <c r="P90" s="5"/>
      <c r="Q90" s="5" t="s">
        <v>201</v>
      </c>
      <c r="R90" s="5"/>
      <c r="S90" s="8">
        <v>-8215.06</v>
      </c>
      <c r="T90" s="5"/>
      <c r="U90" s="8">
        <f>ROUND(U89+S90,5)</f>
        <v>-12504.75</v>
      </c>
    </row>
    <row r="91" spans="1:21" x14ac:dyDescent="0.25">
      <c r="A91" s="5"/>
      <c r="B91" s="5" t="s">
        <v>56</v>
      </c>
      <c r="C91" s="5"/>
      <c r="D91" s="5"/>
      <c r="E91" s="5"/>
      <c r="F91" s="5"/>
      <c r="G91" s="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9">
        <f>ROUND(SUM(S86:S90),5)</f>
        <v>-12504.75</v>
      </c>
      <c r="T91" s="5"/>
      <c r="U91" s="9">
        <f>U90</f>
        <v>-12504.75</v>
      </c>
    </row>
    <row r="92" spans="1:21" x14ac:dyDescent="0.25">
      <c r="A92" s="2"/>
      <c r="B92" s="2" t="s">
        <v>57</v>
      </c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4"/>
      <c r="T92" s="2"/>
      <c r="U92" s="4"/>
    </row>
    <row r="93" spans="1:21" ht="15.75" thickBot="1" x14ac:dyDescent="0.3">
      <c r="A93" s="1"/>
      <c r="B93" s="1"/>
      <c r="C93" s="5"/>
      <c r="D93" s="5"/>
      <c r="E93" s="5" t="s">
        <v>74</v>
      </c>
      <c r="F93" s="5"/>
      <c r="G93" s="6">
        <v>43472</v>
      </c>
      <c r="H93" s="5"/>
      <c r="I93" s="5" t="s">
        <v>108</v>
      </c>
      <c r="J93" s="5"/>
      <c r="K93" s="5" t="s">
        <v>151</v>
      </c>
      <c r="L93" s="5"/>
      <c r="M93" s="5" t="s">
        <v>195</v>
      </c>
      <c r="N93" s="5"/>
      <c r="O93" s="7"/>
      <c r="P93" s="5"/>
      <c r="Q93" s="5" t="s">
        <v>201</v>
      </c>
      <c r="R93" s="5"/>
      <c r="S93" s="8">
        <v>114.25</v>
      </c>
      <c r="T93" s="5"/>
      <c r="U93" s="8">
        <f>ROUND(U92+S93,5)</f>
        <v>114.25</v>
      </c>
    </row>
    <row r="94" spans="1:21" x14ac:dyDescent="0.25">
      <c r="A94" s="5"/>
      <c r="B94" s="5" t="s">
        <v>58</v>
      </c>
      <c r="C94" s="5"/>
      <c r="D94" s="5"/>
      <c r="E94" s="5"/>
      <c r="F94" s="5"/>
      <c r="G94" s="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9">
        <f>ROUND(SUM(S92:S93),5)</f>
        <v>114.25</v>
      </c>
      <c r="T94" s="5"/>
      <c r="U94" s="9">
        <f>U93</f>
        <v>114.25</v>
      </c>
    </row>
    <row r="95" spans="1:21" x14ac:dyDescent="0.25">
      <c r="A95" s="2"/>
      <c r="B95" s="2" t="s">
        <v>59</v>
      </c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4"/>
      <c r="T95" s="2"/>
      <c r="U95" s="4"/>
    </row>
    <row r="96" spans="1:21" ht="15.75" thickBot="1" x14ac:dyDescent="0.3">
      <c r="A96" s="1"/>
      <c r="B96" s="1"/>
      <c r="C96" s="5"/>
      <c r="D96" s="5"/>
      <c r="E96" s="5" t="s">
        <v>74</v>
      </c>
      <c r="F96" s="5"/>
      <c r="G96" s="6">
        <v>43472</v>
      </c>
      <c r="H96" s="5"/>
      <c r="I96" s="5" t="s">
        <v>109</v>
      </c>
      <c r="J96" s="5"/>
      <c r="K96" s="5" t="s">
        <v>152</v>
      </c>
      <c r="L96" s="5"/>
      <c r="M96" s="5" t="s">
        <v>196</v>
      </c>
      <c r="N96" s="5"/>
      <c r="O96" s="7"/>
      <c r="P96" s="5"/>
      <c r="Q96" s="5" t="s">
        <v>201</v>
      </c>
      <c r="R96" s="5"/>
      <c r="S96" s="8">
        <v>40</v>
      </c>
      <c r="T96" s="5"/>
      <c r="U96" s="8">
        <f>ROUND(U95+S96,5)</f>
        <v>40</v>
      </c>
    </row>
    <row r="97" spans="1:21" x14ac:dyDescent="0.25">
      <c r="A97" s="5"/>
      <c r="B97" s="5" t="s">
        <v>60</v>
      </c>
      <c r="C97" s="5"/>
      <c r="D97" s="5"/>
      <c r="E97" s="5"/>
      <c r="F97" s="5"/>
      <c r="G97" s="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9">
        <f>ROUND(SUM(S95:S96),5)</f>
        <v>40</v>
      </c>
      <c r="T97" s="5"/>
      <c r="U97" s="9">
        <f>U96</f>
        <v>40</v>
      </c>
    </row>
    <row r="98" spans="1:21" x14ac:dyDescent="0.25">
      <c r="A98" s="2"/>
      <c r="B98" s="2" t="s">
        <v>61</v>
      </c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4"/>
      <c r="T98" s="2"/>
      <c r="U98" s="4"/>
    </row>
    <row r="99" spans="1:21" x14ac:dyDescent="0.25">
      <c r="A99" s="5"/>
      <c r="B99" s="5"/>
      <c r="C99" s="5"/>
      <c r="D99" s="5"/>
      <c r="E99" s="5" t="s">
        <v>74</v>
      </c>
      <c r="F99" s="5"/>
      <c r="G99" s="6">
        <v>43467</v>
      </c>
      <c r="H99" s="5"/>
      <c r="I99" s="5" t="s">
        <v>110</v>
      </c>
      <c r="J99" s="5"/>
      <c r="K99" s="5" t="s">
        <v>153</v>
      </c>
      <c r="L99" s="5"/>
      <c r="M99" s="5" t="s">
        <v>197</v>
      </c>
      <c r="N99" s="5"/>
      <c r="O99" s="7"/>
      <c r="P99" s="5"/>
      <c r="Q99" s="5" t="s">
        <v>201</v>
      </c>
      <c r="R99" s="5"/>
      <c r="S99" s="9">
        <v>68.7</v>
      </c>
      <c r="T99" s="5"/>
      <c r="U99" s="9">
        <f t="shared" ref="U99:U105" si="0">ROUND(U98+S99,5)</f>
        <v>68.7</v>
      </c>
    </row>
    <row r="100" spans="1:21" x14ac:dyDescent="0.25">
      <c r="A100" s="5"/>
      <c r="B100" s="5"/>
      <c r="C100" s="5"/>
      <c r="D100" s="5"/>
      <c r="E100" s="5" t="s">
        <v>74</v>
      </c>
      <c r="F100" s="5"/>
      <c r="G100" s="6">
        <v>43467</v>
      </c>
      <c r="H100" s="5"/>
      <c r="I100" s="5" t="s">
        <v>111</v>
      </c>
      <c r="J100" s="5"/>
      <c r="K100" s="5" t="s">
        <v>154</v>
      </c>
      <c r="L100" s="5"/>
      <c r="M100" s="5" t="s">
        <v>197</v>
      </c>
      <c r="N100" s="5"/>
      <c r="O100" s="7"/>
      <c r="P100" s="5"/>
      <c r="Q100" s="5" t="s">
        <v>201</v>
      </c>
      <c r="R100" s="5"/>
      <c r="S100" s="9">
        <v>52.41</v>
      </c>
      <c r="T100" s="5"/>
      <c r="U100" s="9">
        <f t="shared" si="0"/>
        <v>121.11</v>
      </c>
    </row>
    <row r="101" spans="1:21" x14ac:dyDescent="0.25">
      <c r="A101" s="5"/>
      <c r="B101" s="5"/>
      <c r="C101" s="5"/>
      <c r="D101" s="5"/>
      <c r="E101" s="5" t="s">
        <v>74</v>
      </c>
      <c r="F101" s="5"/>
      <c r="G101" s="6">
        <v>43474</v>
      </c>
      <c r="H101" s="5"/>
      <c r="I101" s="5" t="s">
        <v>112</v>
      </c>
      <c r="J101" s="5"/>
      <c r="K101" s="5" t="s">
        <v>155</v>
      </c>
      <c r="L101" s="5"/>
      <c r="M101" s="5" t="s">
        <v>197</v>
      </c>
      <c r="N101" s="5"/>
      <c r="O101" s="7"/>
      <c r="P101" s="5"/>
      <c r="Q101" s="5" t="s">
        <v>201</v>
      </c>
      <c r="R101" s="5"/>
      <c r="S101" s="9">
        <v>33.15</v>
      </c>
      <c r="T101" s="5"/>
      <c r="U101" s="9">
        <f t="shared" si="0"/>
        <v>154.26</v>
      </c>
    </row>
    <row r="102" spans="1:21" x14ac:dyDescent="0.25">
      <c r="A102" s="5"/>
      <c r="B102" s="5"/>
      <c r="C102" s="5"/>
      <c r="D102" s="5"/>
      <c r="E102" s="5" t="s">
        <v>74</v>
      </c>
      <c r="F102" s="5"/>
      <c r="G102" s="6">
        <v>43488</v>
      </c>
      <c r="H102" s="5"/>
      <c r="I102" s="5" t="s">
        <v>113</v>
      </c>
      <c r="J102" s="5"/>
      <c r="K102" s="5" t="s">
        <v>156</v>
      </c>
      <c r="L102" s="5"/>
      <c r="M102" s="5" t="s">
        <v>197</v>
      </c>
      <c r="N102" s="5"/>
      <c r="O102" s="7"/>
      <c r="P102" s="5"/>
      <c r="Q102" s="5" t="s">
        <v>201</v>
      </c>
      <c r="R102" s="5"/>
      <c r="S102" s="9">
        <v>33.15</v>
      </c>
      <c r="T102" s="5"/>
      <c r="U102" s="9">
        <f t="shared" si="0"/>
        <v>187.41</v>
      </c>
    </row>
    <row r="103" spans="1:21" x14ac:dyDescent="0.25">
      <c r="A103" s="5"/>
      <c r="B103" s="5"/>
      <c r="C103" s="5"/>
      <c r="D103" s="5"/>
      <c r="E103" s="5" t="s">
        <v>74</v>
      </c>
      <c r="F103" s="5"/>
      <c r="G103" s="6">
        <v>43488</v>
      </c>
      <c r="H103" s="5"/>
      <c r="I103" s="5" t="s">
        <v>113</v>
      </c>
      <c r="J103" s="5"/>
      <c r="K103" s="5" t="s">
        <v>157</v>
      </c>
      <c r="L103" s="5"/>
      <c r="M103" s="5" t="s">
        <v>197</v>
      </c>
      <c r="N103" s="5"/>
      <c r="O103" s="7"/>
      <c r="P103" s="5"/>
      <c r="Q103" s="5" t="s">
        <v>201</v>
      </c>
      <c r="R103" s="5"/>
      <c r="S103" s="9">
        <v>33.15</v>
      </c>
      <c r="T103" s="5"/>
      <c r="U103" s="9">
        <f t="shared" si="0"/>
        <v>220.56</v>
      </c>
    </row>
    <row r="104" spans="1:21" x14ac:dyDescent="0.25">
      <c r="A104" s="5"/>
      <c r="B104" s="5"/>
      <c r="C104" s="5"/>
      <c r="D104" s="5"/>
      <c r="E104" s="5" t="s">
        <v>74</v>
      </c>
      <c r="F104" s="5"/>
      <c r="G104" s="6">
        <v>43488</v>
      </c>
      <c r="H104" s="5"/>
      <c r="I104" s="5" t="s">
        <v>113</v>
      </c>
      <c r="J104" s="5"/>
      <c r="K104" s="5" t="s">
        <v>158</v>
      </c>
      <c r="L104" s="5"/>
      <c r="M104" s="5" t="s">
        <v>197</v>
      </c>
      <c r="N104" s="5"/>
      <c r="O104" s="7"/>
      <c r="P104" s="5"/>
      <c r="Q104" s="5" t="s">
        <v>201</v>
      </c>
      <c r="R104" s="5"/>
      <c r="S104" s="9">
        <v>33.15</v>
      </c>
      <c r="T104" s="5"/>
      <c r="U104" s="9">
        <f t="shared" si="0"/>
        <v>253.71</v>
      </c>
    </row>
    <row r="105" spans="1:21" ht="15.75" thickBot="1" x14ac:dyDescent="0.3">
      <c r="A105" s="5"/>
      <c r="B105" s="5"/>
      <c r="C105" s="5"/>
      <c r="D105" s="5"/>
      <c r="E105" s="5" t="s">
        <v>74</v>
      </c>
      <c r="F105" s="5"/>
      <c r="G105" s="6">
        <v>43493</v>
      </c>
      <c r="H105" s="5"/>
      <c r="I105" s="5" t="s">
        <v>114</v>
      </c>
      <c r="J105" s="5"/>
      <c r="K105" s="5" t="s">
        <v>159</v>
      </c>
      <c r="L105" s="5"/>
      <c r="M105" s="5" t="s">
        <v>197</v>
      </c>
      <c r="N105" s="5"/>
      <c r="O105" s="7"/>
      <c r="P105" s="5"/>
      <c r="Q105" s="5" t="s">
        <v>201</v>
      </c>
      <c r="R105" s="5"/>
      <c r="S105" s="8">
        <v>42.69</v>
      </c>
      <c r="T105" s="5"/>
      <c r="U105" s="8">
        <f t="shared" si="0"/>
        <v>296.39999999999998</v>
      </c>
    </row>
    <row r="106" spans="1:21" x14ac:dyDescent="0.25">
      <c r="A106" s="5"/>
      <c r="B106" s="5" t="s">
        <v>62</v>
      </c>
      <c r="C106" s="5"/>
      <c r="D106" s="5"/>
      <c r="E106" s="5"/>
      <c r="F106" s="5"/>
      <c r="G106" s="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9">
        <f>ROUND(SUM(S98:S105),5)</f>
        <v>296.39999999999998</v>
      </c>
      <c r="T106" s="5"/>
      <c r="U106" s="9">
        <f>U105</f>
        <v>296.39999999999998</v>
      </c>
    </row>
    <row r="107" spans="1:21" x14ac:dyDescent="0.25">
      <c r="A107" s="2"/>
      <c r="B107" s="2" t="s">
        <v>63</v>
      </c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4"/>
      <c r="T107" s="2"/>
      <c r="U107" s="4"/>
    </row>
    <row r="108" spans="1:21" x14ac:dyDescent="0.25">
      <c r="A108" s="5"/>
      <c r="B108" s="5"/>
      <c r="C108" s="5"/>
      <c r="D108" s="5"/>
      <c r="E108" s="5" t="s">
        <v>74</v>
      </c>
      <c r="F108" s="5"/>
      <c r="G108" s="6">
        <v>43467</v>
      </c>
      <c r="H108" s="5"/>
      <c r="I108" s="5" t="s">
        <v>115</v>
      </c>
      <c r="J108" s="5"/>
      <c r="K108" s="5" t="s">
        <v>160</v>
      </c>
      <c r="L108" s="5"/>
      <c r="M108" s="5" t="s">
        <v>198</v>
      </c>
      <c r="N108" s="5"/>
      <c r="O108" s="7"/>
      <c r="P108" s="5"/>
      <c r="Q108" s="5" t="s">
        <v>201</v>
      </c>
      <c r="R108" s="5"/>
      <c r="S108" s="9">
        <v>130.12</v>
      </c>
      <c r="T108" s="5"/>
      <c r="U108" s="9">
        <f>ROUND(U107+S108,5)</f>
        <v>130.12</v>
      </c>
    </row>
    <row r="109" spans="1:21" ht="15.75" thickBot="1" x14ac:dyDescent="0.3">
      <c r="A109" s="5"/>
      <c r="B109" s="5"/>
      <c r="C109" s="5"/>
      <c r="D109" s="5"/>
      <c r="E109" s="5" t="s">
        <v>74</v>
      </c>
      <c r="F109" s="5"/>
      <c r="G109" s="6">
        <v>43488</v>
      </c>
      <c r="H109" s="5"/>
      <c r="I109" s="5" t="s">
        <v>116</v>
      </c>
      <c r="J109" s="5"/>
      <c r="K109" s="5" t="s">
        <v>161</v>
      </c>
      <c r="L109" s="5"/>
      <c r="M109" s="5" t="s">
        <v>198</v>
      </c>
      <c r="N109" s="5"/>
      <c r="O109" s="7"/>
      <c r="P109" s="5"/>
      <c r="Q109" s="5" t="s">
        <v>201</v>
      </c>
      <c r="R109" s="5"/>
      <c r="S109" s="8">
        <v>97.1</v>
      </c>
      <c r="T109" s="5"/>
      <c r="U109" s="8">
        <f>ROUND(U108+S109,5)</f>
        <v>227.22</v>
      </c>
    </row>
    <row r="110" spans="1:21" x14ac:dyDescent="0.25">
      <c r="A110" s="5"/>
      <c r="B110" s="5" t="s">
        <v>64</v>
      </c>
      <c r="C110" s="5"/>
      <c r="D110" s="5"/>
      <c r="E110" s="5"/>
      <c r="F110" s="5"/>
      <c r="G110" s="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9">
        <f>ROUND(SUM(S107:S109),5)</f>
        <v>227.22</v>
      </c>
      <c r="T110" s="5"/>
      <c r="U110" s="9">
        <f>U109</f>
        <v>227.22</v>
      </c>
    </row>
    <row r="111" spans="1:21" x14ac:dyDescent="0.25">
      <c r="A111" s="2"/>
      <c r="B111" s="2" t="s">
        <v>65</v>
      </c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4"/>
      <c r="T111" s="2"/>
      <c r="U111" s="4"/>
    </row>
    <row r="112" spans="1:21" x14ac:dyDescent="0.25">
      <c r="A112" s="5"/>
      <c r="B112" s="5"/>
      <c r="C112" s="5"/>
      <c r="D112" s="5"/>
      <c r="E112" s="5" t="s">
        <v>74</v>
      </c>
      <c r="F112" s="5"/>
      <c r="G112" s="6">
        <v>43467</v>
      </c>
      <c r="H112" s="5"/>
      <c r="I112" s="5" t="s">
        <v>117</v>
      </c>
      <c r="J112" s="5"/>
      <c r="K112" s="5" t="s">
        <v>136</v>
      </c>
      <c r="L112" s="5"/>
      <c r="M112" s="5" t="s">
        <v>185</v>
      </c>
      <c r="N112" s="5"/>
      <c r="O112" s="7"/>
      <c r="P112" s="5"/>
      <c r="Q112" s="5" t="s">
        <v>201</v>
      </c>
      <c r="R112" s="5"/>
      <c r="S112" s="9">
        <v>50</v>
      </c>
      <c r="T112" s="5"/>
      <c r="U112" s="9">
        <f>ROUND(U111+S112,5)</f>
        <v>50</v>
      </c>
    </row>
    <row r="113" spans="1:21" x14ac:dyDescent="0.25">
      <c r="A113" s="5"/>
      <c r="B113" s="5"/>
      <c r="C113" s="5"/>
      <c r="D113" s="5"/>
      <c r="E113" s="5" t="s">
        <v>74</v>
      </c>
      <c r="F113" s="5"/>
      <c r="G113" s="6">
        <v>43467</v>
      </c>
      <c r="H113" s="5"/>
      <c r="I113" s="5" t="s">
        <v>118</v>
      </c>
      <c r="J113" s="5"/>
      <c r="K113" s="5" t="s">
        <v>162</v>
      </c>
      <c r="L113" s="5"/>
      <c r="M113" s="5" t="s">
        <v>199</v>
      </c>
      <c r="N113" s="5"/>
      <c r="O113" s="7"/>
      <c r="P113" s="5"/>
      <c r="Q113" s="5" t="s">
        <v>201</v>
      </c>
      <c r="R113" s="5"/>
      <c r="S113" s="9">
        <v>982.16</v>
      </c>
      <c r="T113" s="5"/>
      <c r="U113" s="9">
        <f>ROUND(U112+S113,5)</f>
        <v>1032.1600000000001</v>
      </c>
    </row>
    <row r="114" spans="1:21" x14ac:dyDescent="0.25">
      <c r="A114" s="5"/>
      <c r="B114" s="5"/>
      <c r="C114" s="5"/>
      <c r="D114" s="5"/>
      <c r="E114" s="5" t="s">
        <v>74</v>
      </c>
      <c r="F114" s="5"/>
      <c r="G114" s="6">
        <v>43493</v>
      </c>
      <c r="H114" s="5"/>
      <c r="I114" s="5" t="s">
        <v>119</v>
      </c>
      <c r="J114" s="5"/>
      <c r="K114" s="5" t="s">
        <v>163</v>
      </c>
      <c r="L114" s="5"/>
      <c r="M114" s="5" t="s">
        <v>170</v>
      </c>
      <c r="N114" s="5"/>
      <c r="O114" s="7"/>
      <c r="P114" s="5"/>
      <c r="Q114" s="5" t="s">
        <v>201</v>
      </c>
      <c r="R114" s="5"/>
      <c r="S114" s="9">
        <v>75</v>
      </c>
      <c r="T114" s="5"/>
      <c r="U114" s="9">
        <f>ROUND(U113+S114,5)</f>
        <v>1107.1600000000001</v>
      </c>
    </row>
    <row r="115" spans="1:21" ht="15.75" thickBot="1" x14ac:dyDescent="0.3">
      <c r="A115" s="5"/>
      <c r="B115" s="5"/>
      <c r="C115" s="5"/>
      <c r="D115" s="5"/>
      <c r="E115" s="5" t="s">
        <v>74</v>
      </c>
      <c r="F115" s="5"/>
      <c r="G115" s="6">
        <v>43495</v>
      </c>
      <c r="H115" s="5"/>
      <c r="I115" s="5" t="s">
        <v>120</v>
      </c>
      <c r="J115" s="5"/>
      <c r="K115" s="5" t="s">
        <v>164</v>
      </c>
      <c r="L115" s="5"/>
      <c r="M115" s="5" t="s">
        <v>185</v>
      </c>
      <c r="N115" s="5"/>
      <c r="O115" s="7"/>
      <c r="P115" s="5"/>
      <c r="Q115" s="5" t="s">
        <v>201</v>
      </c>
      <c r="R115" s="5"/>
      <c r="S115" s="8">
        <v>150</v>
      </c>
      <c r="T115" s="5"/>
      <c r="U115" s="8">
        <f>ROUND(U114+S115,5)</f>
        <v>1257.1600000000001</v>
      </c>
    </row>
    <row r="116" spans="1:21" x14ac:dyDescent="0.25">
      <c r="A116" s="5"/>
      <c r="B116" s="5" t="s">
        <v>66</v>
      </c>
      <c r="C116" s="5"/>
      <c r="D116" s="5"/>
      <c r="E116" s="5"/>
      <c r="F116" s="5"/>
      <c r="G116" s="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9">
        <f>ROUND(SUM(S111:S115),5)</f>
        <v>1257.1600000000001</v>
      </c>
      <c r="T116" s="5"/>
      <c r="U116" s="9">
        <f>U115</f>
        <v>1257.1600000000001</v>
      </c>
    </row>
    <row r="117" spans="1:21" x14ac:dyDescent="0.25">
      <c r="A117" s="2"/>
      <c r="B117" s="2" t="s">
        <v>67</v>
      </c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4"/>
      <c r="T117" s="2"/>
      <c r="U117" s="4"/>
    </row>
    <row r="118" spans="1:21" x14ac:dyDescent="0.25">
      <c r="A118" s="5"/>
      <c r="B118" s="5"/>
      <c r="C118" s="5"/>
      <c r="D118" s="5"/>
      <c r="E118" s="5" t="s">
        <v>74</v>
      </c>
      <c r="F118" s="5"/>
      <c r="G118" s="6">
        <v>43467</v>
      </c>
      <c r="H118" s="5"/>
      <c r="I118" s="5" t="s">
        <v>121</v>
      </c>
      <c r="J118" s="5"/>
      <c r="K118" s="5" t="s">
        <v>165</v>
      </c>
      <c r="L118" s="5"/>
      <c r="M118" s="5" t="s">
        <v>186</v>
      </c>
      <c r="N118" s="5"/>
      <c r="O118" s="7"/>
      <c r="P118" s="5"/>
      <c r="Q118" s="5" t="s">
        <v>201</v>
      </c>
      <c r="R118" s="5"/>
      <c r="S118" s="9">
        <v>850.39</v>
      </c>
      <c r="T118" s="5"/>
      <c r="U118" s="9">
        <f>ROUND(U117+S118,5)</f>
        <v>850.39</v>
      </c>
    </row>
    <row r="119" spans="1:21" ht="15.75" thickBot="1" x14ac:dyDescent="0.3">
      <c r="A119" s="5"/>
      <c r="B119" s="5"/>
      <c r="C119" s="5"/>
      <c r="D119" s="5"/>
      <c r="E119" s="5" t="s">
        <v>74</v>
      </c>
      <c r="F119" s="5"/>
      <c r="G119" s="6">
        <v>43488</v>
      </c>
      <c r="H119" s="5"/>
      <c r="I119" s="5" t="s">
        <v>122</v>
      </c>
      <c r="J119" s="5"/>
      <c r="K119" s="5"/>
      <c r="L119" s="5"/>
      <c r="M119" s="5" t="s">
        <v>186</v>
      </c>
      <c r="N119" s="5"/>
      <c r="O119" s="7"/>
      <c r="P119" s="5"/>
      <c r="Q119" s="5" t="s">
        <v>201</v>
      </c>
      <c r="R119" s="5"/>
      <c r="S119" s="8">
        <v>278.94</v>
      </c>
      <c r="T119" s="5"/>
      <c r="U119" s="8">
        <f>ROUND(U118+S119,5)</f>
        <v>1129.33</v>
      </c>
    </row>
    <row r="120" spans="1:21" x14ac:dyDescent="0.25">
      <c r="A120" s="5"/>
      <c r="B120" s="5" t="s">
        <v>68</v>
      </c>
      <c r="C120" s="5"/>
      <c r="D120" s="5"/>
      <c r="E120" s="5"/>
      <c r="F120" s="5"/>
      <c r="G120" s="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9">
        <f>ROUND(SUM(S117:S119),5)</f>
        <v>1129.33</v>
      </c>
      <c r="T120" s="5"/>
      <c r="U120" s="9">
        <f>U119</f>
        <v>1129.33</v>
      </c>
    </row>
    <row r="121" spans="1:21" x14ac:dyDescent="0.25">
      <c r="A121" s="2"/>
      <c r="B121" s="2" t="s">
        <v>69</v>
      </c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4"/>
      <c r="T121" s="2"/>
      <c r="U121" s="4"/>
    </row>
    <row r="122" spans="1:21" x14ac:dyDescent="0.25">
      <c r="A122" s="5"/>
      <c r="B122" s="5"/>
      <c r="C122" s="5"/>
      <c r="D122" s="5"/>
      <c r="E122" s="5" t="s">
        <v>74</v>
      </c>
      <c r="F122" s="5"/>
      <c r="G122" s="6">
        <v>43472</v>
      </c>
      <c r="H122" s="5"/>
      <c r="I122" s="5" t="s">
        <v>123</v>
      </c>
      <c r="J122" s="5"/>
      <c r="K122" s="5" t="s">
        <v>166</v>
      </c>
      <c r="L122" s="5"/>
      <c r="M122" s="5" t="s">
        <v>200</v>
      </c>
      <c r="N122" s="5"/>
      <c r="O122" s="7"/>
      <c r="P122" s="5"/>
      <c r="Q122" s="5" t="s">
        <v>201</v>
      </c>
      <c r="R122" s="5"/>
      <c r="S122" s="9">
        <v>395.7</v>
      </c>
      <c r="T122" s="5"/>
      <c r="U122" s="9">
        <f>ROUND(U121+S122,5)</f>
        <v>395.7</v>
      </c>
    </row>
    <row r="123" spans="1:21" ht="15.75" thickBot="1" x14ac:dyDescent="0.3">
      <c r="A123" s="5"/>
      <c r="B123" s="5"/>
      <c r="C123" s="5"/>
      <c r="D123" s="5"/>
      <c r="E123" s="5" t="s">
        <v>74</v>
      </c>
      <c r="F123" s="5"/>
      <c r="G123" s="6">
        <v>43488</v>
      </c>
      <c r="H123" s="5"/>
      <c r="I123" s="5" t="s">
        <v>124</v>
      </c>
      <c r="J123" s="5"/>
      <c r="K123" s="5" t="s">
        <v>136</v>
      </c>
      <c r="L123" s="5"/>
      <c r="M123" s="5" t="s">
        <v>200</v>
      </c>
      <c r="N123" s="5"/>
      <c r="O123" s="7"/>
      <c r="P123" s="5"/>
      <c r="Q123" s="5" t="s">
        <v>201</v>
      </c>
      <c r="R123" s="5"/>
      <c r="S123" s="8">
        <v>150.74</v>
      </c>
      <c r="T123" s="5"/>
      <c r="U123" s="8">
        <f>ROUND(U122+S123,5)</f>
        <v>546.44000000000005</v>
      </c>
    </row>
    <row r="124" spans="1:21" x14ac:dyDescent="0.25">
      <c r="A124" s="5"/>
      <c r="B124" s="5" t="s">
        <v>70</v>
      </c>
      <c r="C124" s="5"/>
      <c r="D124" s="5"/>
      <c r="E124" s="5"/>
      <c r="F124" s="5"/>
      <c r="G124" s="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9">
        <f>ROUND(SUM(S121:S123),5)</f>
        <v>546.44000000000005</v>
      </c>
      <c r="T124" s="5"/>
      <c r="U124" s="9">
        <f>U123</f>
        <v>546.44000000000005</v>
      </c>
    </row>
    <row r="125" spans="1:21" x14ac:dyDescent="0.25">
      <c r="A125" s="2"/>
      <c r="B125" s="2" t="s">
        <v>71</v>
      </c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4"/>
      <c r="T125" s="2"/>
      <c r="U125" s="4"/>
    </row>
    <row r="126" spans="1:21" ht="15.75" thickBot="1" x14ac:dyDescent="0.3">
      <c r="A126" s="1"/>
      <c r="B126" s="1"/>
      <c r="C126" s="5"/>
      <c r="D126" s="5"/>
      <c r="E126" s="5" t="s">
        <v>74</v>
      </c>
      <c r="F126" s="5"/>
      <c r="G126" s="6">
        <v>43473</v>
      </c>
      <c r="H126" s="5"/>
      <c r="I126" s="5" t="s">
        <v>125</v>
      </c>
      <c r="J126" s="5"/>
      <c r="K126" s="5" t="s">
        <v>167</v>
      </c>
      <c r="L126" s="5"/>
      <c r="M126" s="5" t="s">
        <v>186</v>
      </c>
      <c r="N126" s="5"/>
      <c r="O126" s="7"/>
      <c r="P126" s="5"/>
      <c r="Q126" s="5" t="s">
        <v>201</v>
      </c>
      <c r="R126" s="5"/>
      <c r="S126" s="10">
        <v>68.819999999999993</v>
      </c>
      <c r="T126" s="5"/>
      <c r="U126" s="10">
        <f>ROUND(U125+S126,5)</f>
        <v>68.819999999999993</v>
      </c>
    </row>
    <row r="127" spans="1:21" ht="15.75" thickBot="1" x14ac:dyDescent="0.3">
      <c r="A127" s="5"/>
      <c r="B127" s="5" t="s">
        <v>72</v>
      </c>
      <c r="C127" s="5"/>
      <c r="D127" s="5"/>
      <c r="E127" s="5"/>
      <c r="F127" s="5"/>
      <c r="G127" s="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11">
        <f>ROUND(SUM(S125:S126),5)</f>
        <v>68.819999999999993</v>
      </c>
      <c r="T127" s="5"/>
      <c r="U127" s="11">
        <f>U126</f>
        <v>68.819999999999993</v>
      </c>
    </row>
    <row r="128" spans="1:21" s="13" customFormat="1" ht="12" thickBot="1" x14ac:dyDescent="0.25">
      <c r="A128" s="2" t="s">
        <v>73</v>
      </c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2">
        <f>ROUND(S4+S7+S10+S13+S19+S22+S25+S28+S35+S38+S41+S45+S48+S54+S57+S60+S63+S66+S70+S73+S76+S82+S85+S91+S94+S97+S106+S110+S116+S120+S124+S127,5)</f>
        <v>-18185.53</v>
      </c>
      <c r="T128" s="2"/>
      <c r="U128" s="12">
        <f>ROUND(U4+U7+U10+U13+U19+U22+U25+U28+U35+U38+U41+U45+U48+U54+U57+U60+U63+U66+U70+U73+U76+U82+U85+U91+U94+U97+U106+U110+U116+U120+U124+U127,5)</f>
        <v>-18185.53</v>
      </c>
    </row>
    <row r="129" ht="15.75" thickTop="1" x14ac:dyDescent="0.25"/>
  </sheetData>
  <pageMargins left="0.7" right="0.7" top="0.75" bottom="0.75" header="0.1" footer="0.3"/>
  <pageSetup orientation="portrait" r:id="rId1"/>
  <headerFooter>
    <oddHeader>&amp;L&amp;"Arial,Bold"&amp;8 8:16 AM
&amp;"Arial,Bold"&amp;8 02/12/19
&amp;"Arial,Bold"&amp;8 Accrual Basis&amp;C&amp;"Arial,Bold"&amp;12 City of Dyer General
&amp;"Arial,Bold"&amp;14 Expenses by Vendor Detail
&amp;"Arial,Bold"&amp;10 January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326B-D06D-4F6F-971D-50631103ED53}">
  <sheetPr codeName="Sheet3"/>
  <dimension ref="A1:U20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17.5703125" style="17" customWidth="1"/>
    <col min="3" max="4" width="2.28515625" style="17" customWidth="1"/>
    <col min="5" max="5" width="6.140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10.42578125" style="17" bestFit="1" customWidth="1"/>
    <col min="10" max="10" width="2.28515625" style="17" customWidth="1"/>
    <col min="11" max="11" width="11" style="17" bestFit="1" customWidth="1"/>
    <col min="12" max="12" width="2.28515625" style="17" customWidth="1"/>
    <col min="13" max="13" width="22.570312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17.42578125" style="17" bestFit="1" customWidth="1"/>
    <col min="18" max="18" width="2.28515625" style="17" customWidth="1"/>
    <col min="19" max="19" width="7.5703125" style="17" bestFit="1" customWidth="1"/>
    <col min="20" max="20" width="2.28515625" style="17" customWidth="1"/>
    <col min="21" max="21" width="7.5703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229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74</v>
      </c>
      <c r="F3" s="5"/>
      <c r="G3" s="6">
        <v>43488</v>
      </c>
      <c r="H3" s="5"/>
      <c r="I3" s="5" t="s">
        <v>233</v>
      </c>
      <c r="J3" s="5"/>
      <c r="K3" s="5"/>
      <c r="L3" s="5"/>
      <c r="M3" s="5" t="s">
        <v>245</v>
      </c>
      <c r="N3" s="5"/>
      <c r="O3" s="7"/>
      <c r="P3" s="5"/>
      <c r="Q3" s="5" t="s">
        <v>252</v>
      </c>
      <c r="R3" s="5"/>
      <c r="S3" s="8">
        <v>20.13</v>
      </c>
      <c r="T3" s="5"/>
      <c r="U3" s="8">
        <f>ROUND(U2+S3,5)</f>
        <v>20.13</v>
      </c>
    </row>
    <row r="4" spans="1:21" x14ac:dyDescent="0.25">
      <c r="A4" s="5"/>
      <c r="B4" s="5" t="s">
        <v>230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20.13</v>
      </c>
      <c r="T4" s="5"/>
      <c r="U4" s="9">
        <f>U3</f>
        <v>20.13</v>
      </c>
    </row>
    <row r="5" spans="1:21" x14ac:dyDescent="0.25">
      <c r="A5" s="2"/>
      <c r="B5" s="2" t="s">
        <v>21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ht="15.75" thickBot="1" x14ac:dyDescent="0.3">
      <c r="A6" s="1"/>
      <c r="B6" s="1"/>
      <c r="C6" s="5"/>
      <c r="D6" s="5"/>
      <c r="E6" s="5" t="s">
        <v>74</v>
      </c>
      <c r="F6" s="5"/>
      <c r="G6" s="6">
        <v>43493</v>
      </c>
      <c r="H6" s="5"/>
      <c r="I6" s="5" t="s">
        <v>234</v>
      </c>
      <c r="J6" s="5"/>
      <c r="K6" s="5" t="s">
        <v>240</v>
      </c>
      <c r="L6" s="5"/>
      <c r="M6" s="5" t="s">
        <v>246</v>
      </c>
      <c r="N6" s="5"/>
      <c r="O6" s="7"/>
      <c r="P6" s="5"/>
      <c r="Q6" s="5" t="s">
        <v>252</v>
      </c>
      <c r="R6" s="5"/>
      <c r="S6" s="8">
        <v>156.25</v>
      </c>
      <c r="T6" s="5"/>
      <c r="U6" s="8">
        <f>ROUND(U5+S6,5)</f>
        <v>156.25</v>
      </c>
    </row>
    <row r="7" spans="1:21" x14ac:dyDescent="0.25">
      <c r="A7" s="5"/>
      <c r="B7" s="5" t="s">
        <v>22</v>
      </c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>
        <f>ROUND(SUM(S5:S6),5)</f>
        <v>156.25</v>
      </c>
      <c r="T7" s="5"/>
      <c r="U7" s="9">
        <f>U6</f>
        <v>156.25</v>
      </c>
    </row>
    <row r="8" spans="1:21" x14ac:dyDescent="0.25">
      <c r="A8" s="2"/>
      <c r="B8" s="2" t="s">
        <v>37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4"/>
    </row>
    <row r="9" spans="1:21" ht="15.75" thickBot="1" x14ac:dyDescent="0.3">
      <c r="A9" s="1"/>
      <c r="B9" s="1"/>
      <c r="C9" s="5"/>
      <c r="D9" s="5"/>
      <c r="E9" s="5" t="s">
        <v>74</v>
      </c>
      <c r="F9" s="5"/>
      <c r="G9" s="6">
        <v>43487</v>
      </c>
      <c r="H9" s="5"/>
      <c r="I9" s="5" t="s">
        <v>235</v>
      </c>
      <c r="J9" s="5"/>
      <c r="K9" s="5" t="s">
        <v>241</v>
      </c>
      <c r="L9" s="5"/>
      <c r="M9" s="5" t="s">
        <v>247</v>
      </c>
      <c r="N9" s="5"/>
      <c r="O9" s="7"/>
      <c r="P9" s="5"/>
      <c r="Q9" s="5" t="s">
        <v>252</v>
      </c>
      <c r="R9" s="5"/>
      <c r="S9" s="8">
        <v>46.61</v>
      </c>
      <c r="T9" s="5"/>
      <c r="U9" s="8">
        <f>ROUND(U8+S9,5)</f>
        <v>46.61</v>
      </c>
    </row>
    <row r="10" spans="1:21" x14ac:dyDescent="0.25">
      <c r="A10" s="5"/>
      <c r="B10" s="5" t="s">
        <v>38</v>
      </c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>
        <f>ROUND(SUM(S8:S9),5)</f>
        <v>46.61</v>
      </c>
      <c r="T10" s="5"/>
      <c r="U10" s="9">
        <f>U9</f>
        <v>46.61</v>
      </c>
    </row>
    <row r="11" spans="1:21" x14ac:dyDescent="0.25">
      <c r="A11" s="2"/>
      <c r="B11" s="2" t="s">
        <v>231</v>
      </c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/>
      <c r="T11" s="2"/>
      <c r="U11" s="4"/>
    </row>
    <row r="12" spans="1:21" ht="15.75" thickBot="1" x14ac:dyDescent="0.3">
      <c r="A12" s="1"/>
      <c r="B12" s="1"/>
      <c r="C12" s="5"/>
      <c r="D12" s="5"/>
      <c r="E12" s="5" t="s">
        <v>74</v>
      </c>
      <c r="F12" s="5"/>
      <c r="G12" s="6">
        <v>43479</v>
      </c>
      <c r="H12" s="5"/>
      <c r="I12" s="5" t="s">
        <v>236</v>
      </c>
      <c r="J12" s="5"/>
      <c r="K12" s="5"/>
      <c r="L12" s="5"/>
      <c r="M12" s="5" t="s">
        <v>248</v>
      </c>
      <c r="N12" s="5"/>
      <c r="O12" s="7"/>
      <c r="P12" s="5"/>
      <c r="Q12" s="5" t="s">
        <v>252</v>
      </c>
      <c r="R12" s="5"/>
      <c r="S12" s="8">
        <v>387.48</v>
      </c>
      <c r="T12" s="5"/>
      <c r="U12" s="8">
        <f>ROUND(U11+S12,5)</f>
        <v>387.48</v>
      </c>
    </row>
    <row r="13" spans="1:21" x14ac:dyDescent="0.25">
      <c r="A13" s="5"/>
      <c r="B13" s="5" t="s">
        <v>232</v>
      </c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9">
        <f>ROUND(SUM(S11:S12),5)</f>
        <v>387.48</v>
      </c>
      <c r="T13" s="5"/>
      <c r="U13" s="9">
        <f>U12</f>
        <v>387.48</v>
      </c>
    </row>
    <row r="14" spans="1:21" x14ac:dyDescent="0.25">
      <c r="A14" s="2"/>
      <c r="B14" s="2" t="s">
        <v>55</v>
      </c>
      <c r="C14" s="2"/>
      <c r="D14" s="2"/>
      <c r="E14" s="2"/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/>
      <c r="T14" s="2"/>
      <c r="U14" s="4"/>
    </row>
    <row r="15" spans="1:21" x14ac:dyDescent="0.25">
      <c r="A15" s="5"/>
      <c r="B15" s="5"/>
      <c r="C15" s="5"/>
      <c r="D15" s="5"/>
      <c r="E15" s="5" t="s">
        <v>75</v>
      </c>
      <c r="F15" s="5"/>
      <c r="G15" s="6">
        <v>43476</v>
      </c>
      <c r="H15" s="5"/>
      <c r="I15" s="5" t="s">
        <v>237</v>
      </c>
      <c r="J15" s="5"/>
      <c r="K15" s="5" t="s">
        <v>242</v>
      </c>
      <c r="L15" s="5"/>
      <c r="M15" s="5" t="s">
        <v>249</v>
      </c>
      <c r="N15" s="5"/>
      <c r="O15" s="7"/>
      <c r="P15" s="5"/>
      <c r="Q15" s="5" t="s">
        <v>252</v>
      </c>
      <c r="R15" s="5"/>
      <c r="S15" s="9">
        <v>-1786.05</v>
      </c>
      <c r="T15" s="5"/>
      <c r="U15" s="9">
        <f>ROUND(U14+S15,5)</f>
        <v>-1786.05</v>
      </c>
    </row>
    <row r="16" spans="1:21" x14ac:dyDescent="0.25">
      <c r="A16" s="5"/>
      <c r="B16" s="5"/>
      <c r="C16" s="5"/>
      <c r="D16" s="5"/>
      <c r="E16" s="5" t="s">
        <v>75</v>
      </c>
      <c r="F16" s="5"/>
      <c r="G16" s="6">
        <v>43476</v>
      </c>
      <c r="H16" s="5"/>
      <c r="I16" s="5" t="s">
        <v>238</v>
      </c>
      <c r="J16" s="5"/>
      <c r="K16" s="5" t="s">
        <v>243</v>
      </c>
      <c r="L16" s="5"/>
      <c r="M16" s="5" t="s">
        <v>250</v>
      </c>
      <c r="N16" s="5"/>
      <c r="O16" s="7"/>
      <c r="P16" s="5"/>
      <c r="Q16" s="5" t="s">
        <v>252</v>
      </c>
      <c r="R16" s="5"/>
      <c r="S16" s="9">
        <v>-214.76</v>
      </c>
      <c r="T16" s="5"/>
      <c r="U16" s="9">
        <f>ROUND(U15+S16,5)</f>
        <v>-2000.81</v>
      </c>
    </row>
    <row r="17" spans="1:21" ht="15.75" thickBot="1" x14ac:dyDescent="0.3">
      <c r="A17" s="5"/>
      <c r="B17" s="5"/>
      <c r="C17" s="5"/>
      <c r="D17" s="5"/>
      <c r="E17" s="5" t="s">
        <v>75</v>
      </c>
      <c r="F17" s="5"/>
      <c r="G17" s="6">
        <v>43476</v>
      </c>
      <c r="H17" s="5"/>
      <c r="I17" s="5" t="s">
        <v>239</v>
      </c>
      <c r="J17" s="5"/>
      <c r="K17" s="5" t="s">
        <v>244</v>
      </c>
      <c r="L17" s="5"/>
      <c r="M17" s="5" t="s">
        <v>251</v>
      </c>
      <c r="N17" s="5"/>
      <c r="O17" s="7"/>
      <c r="P17" s="5"/>
      <c r="Q17" s="5" t="s">
        <v>252</v>
      </c>
      <c r="R17" s="5"/>
      <c r="S17" s="10">
        <v>-3281.19</v>
      </c>
      <c r="T17" s="5"/>
      <c r="U17" s="10">
        <f>ROUND(U16+S17,5)</f>
        <v>-5282</v>
      </c>
    </row>
    <row r="18" spans="1:21" ht="15.75" thickBot="1" x14ac:dyDescent="0.3">
      <c r="A18" s="5"/>
      <c r="B18" s="5" t="s">
        <v>56</v>
      </c>
      <c r="C18" s="5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1">
        <f>ROUND(SUM(S14:S17),5)</f>
        <v>-5282</v>
      </c>
      <c r="T18" s="5"/>
      <c r="U18" s="11">
        <f>U17</f>
        <v>-5282</v>
      </c>
    </row>
    <row r="19" spans="1:21" s="13" customFormat="1" ht="12" thickBot="1" x14ac:dyDescent="0.25">
      <c r="A19" s="2" t="s">
        <v>73</v>
      </c>
      <c r="B19" s="2"/>
      <c r="C19" s="2"/>
      <c r="D19" s="2"/>
      <c r="E19" s="2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2">
        <f>ROUND(S4+S7+S10+S13+S18,5)</f>
        <v>-4671.53</v>
      </c>
      <c r="T19" s="2"/>
      <c r="U19" s="12">
        <f>ROUND(U4+U7+U10+U13+U18,5)</f>
        <v>-4671.53</v>
      </c>
    </row>
    <row r="20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8:22 AM
&amp;"Arial,Bold"&amp;8 02/12/19
&amp;"Arial,Bold"&amp;8 Accrual Basis&amp;C&amp;"Arial,Bold"&amp;12 City of Dyer Street
&amp;"Arial,Bold"&amp;14 Expenses by Vendor Detail
&amp;"Arial,Bold"&amp;10 January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05AA-4C63-421B-BA19-45FEE69C3B37}">
  <sheetPr codeName="Sheet10"/>
  <dimension ref="A1:G5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38" customWidth="1"/>
    <col min="6" max="6" width="27.42578125" style="38" customWidth="1"/>
    <col min="7" max="7" width="9.28515625" style="17" bestFit="1" customWidth="1"/>
  </cols>
  <sheetData>
    <row r="1" spans="1:7" s="16" customFormat="1" ht="15.75" thickBot="1" x14ac:dyDescent="0.3">
      <c r="A1" s="37"/>
      <c r="B1" s="37"/>
      <c r="C1" s="37"/>
      <c r="D1" s="37"/>
      <c r="E1" s="37"/>
      <c r="F1" s="37"/>
      <c r="G1" s="35" t="s">
        <v>202</v>
      </c>
    </row>
    <row r="2" spans="1:7" ht="15.75" thickTop="1" x14ac:dyDescent="0.25">
      <c r="A2" s="23" t="s">
        <v>203</v>
      </c>
      <c r="B2" s="23"/>
      <c r="C2" s="23"/>
      <c r="D2" s="23"/>
      <c r="E2" s="23"/>
      <c r="F2" s="23"/>
      <c r="G2" s="29"/>
    </row>
    <row r="3" spans="1:7" x14ac:dyDescent="0.25">
      <c r="A3" s="23"/>
      <c r="B3" s="23" t="s">
        <v>204</v>
      </c>
      <c r="C3" s="23"/>
      <c r="D3" s="23"/>
      <c r="E3" s="23"/>
      <c r="F3" s="23"/>
      <c r="G3" s="29"/>
    </row>
    <row r="4" spans="1:7" x14ac:dyDescent="0.25">
      <c r="A4" s="23"/>
      <c r="B4" s="23"/>
      <c r="C4" s="23" t="s">
        <v>205</v>
      </c>
      <c r="D4" s="23"/>
      <c r="E4" s="23"/>
      <c r="F4" s="23"/>
      <c r="G4" s="29"/>
    </row>
    <row r="5" spans="1:7" x14ac:dyDescent="0.25">
      <c r="A5" s="23"/>
      <c r="B5" s="23"/>
      <c r="C5" s="23"/>
      <c r="D5" s="23" t="s">
        <v>341</v>
      </c>
      <c r="E5" s="23"/>
      <c r="F5" s="23"/>
      <c r="G5" s="29">
        <v>-6.95</v>
      </c>
    </row>
    <row r="6" spans="1:7" x14ac:dyDescent="0.25">
      <c r="A6" s="23"/>
      <c r="B6" s="23"/>
      <c r="C6" s="23"/>
      <c r="D6" s="23" t="s">
        <v>342</v>
      </c>
      <c r="E6" s="23"/>
      <c r="F6" s="23"/>
      <c r="G6" s="29"/>
    </row>
    <row r="7" spans="1:7" x14ac:dyDescent="0.25">
      <c r="A7" s="23"/>
      <c r="B7" s="23"/>
      <c r="C7" s="23"/>
      <c r="D7" s="23"/>
      <c r="E7" s="23" t="s">
        <v>343</v>
      </c>
      <c r="F7" s="23"/>
      <c r="G7" s="29"/>
    </row>
    <row r="8" spans="1:7" x14ac:dyDescent="0.25">
      <c r="A8" s="23"/>
      <c r="B8" s="23"/>
      <c r="C8" s="23"/>
      <c r="D8" s="23"/>
      <c r="E8" s="23"/>
      <c r="F8" s="23" t="s">
        <v>344</v>
      </c>
      <c r="G8" s="29">
        <v>1039.98</v>
      </c>
    </row>
    <row r="9" spans="1:7" x14ac:dyDescent="0.25">
      <c r="A9" s="23"/>
      <c r="B9" s="23"/>
      <c r="C9" s="23"/>
      <c r="D9" s="23"/>
      <c r="E9" s="23"/>
      <c r="F9" s="23" t="s">
        <v>345</v>
      </c>
      <c r="G9" s="29">
        <v>2230</v>
      </c>
    </row>
    <row r="10" spans="1:7" x14ac:dyDescent="0.25">
      <c r="A10" s="23"/>
      <c r="B10" s="23"/>
      <c r="C10" s="23"/>
      <c r="D10" s="23"/>
      <c r="E10" s="23"/>
      <c r="F10" s="23" t="s">
        <v>346</v>
      </c>
      <c r="G10" s="29">
        <v>33.74</v>
      </c>
    </row>
    <row r="11" spans="1:7" x14ac:dyDescent="0.25">
      <c r="A11" s="23"/>
      <c r="B11" s="23"/>
      <c r="C11" s="23"/>
      <c r="D11" s="23"/>
      <c r="E11" s="23"/>
      <c r="F11" s="23" t="s">
        <v>347</v>
      </c>
      <c r="G11" s="29">
        <v>-902.5</v>
      </c>
    </row>
    <row r="12" spans="1:7" x14ac:dyDescent="0.25">
      <c r="A12" s="23"/>
      <c r="B12" s="23"/>
      <c r="C12" s="23"/>
      <c r="D12" s="23"/>
      <c r="E12" s="23"/>
      <c r="F12" s="23" t="s">
        <v>348</v>
      </c>
      <c r="G12" s="29">
        <v>2975.08</v>
      </c>
    </row>
    <row r="13" spans="1:7" ht="15.75" thickBot="1" x14ac:dyDescent="0.3">
      <c r="A13" s="23"/>
      <c r="B13" s="23"/>
      <c r="C13" s="23"/>
      <c r="D13" s="23"/>
      <c r="E13" s="23"/>
      <c r="F13" s="23" t="s">
        <v>349</v>
      </c>
      <c r="G13" s="30">
        <v>-5376.3</v>
      </c>
    </row>
    <row r="14" spans="1:7" x14ac:dyDescent="0.25">
      <c r="A14" s="23"/>
      <c r="B14" s="23"/>
      <c r="C14" s="23"/>
      <c r="D14" s="23"/>
      <c r="E14" s="23" t="s">
        <v>350</v>
      </c>
      <c r="F14" s="23"/>
      <c r="G14" s="29">
        <f>ROUND(SUM(G7:G13),5)</f>
        <v>0</v>
      </c>
    </row>
    <row r="15" spans="1:7" ht="15.75" thickBot="1" x14ac:dyDescent="0.3">
      <c r="A15" s="23"/>
      <c r="B15" s="23"/>
      <c r="C15" s="23"/>
      <c r="D15" s="23"/>
      <c r="E15" s="23" t="s">
        <v>351</v>
      </c>
      <c r="F15" s="23"/>
      <c r="G15" s="30">
        <v>-5729.9</v>
      </c>
    </row>
    <row r="16" spans="1:7" x14ac:dyDescent="0.25">
      <c r="A16" s="23"/>
      <c r="B16" s="23"/>
      <c r="C16" s="23"/>
      <c r="D16" s="23" t="s">
        <v>352</v>
      </c>
      <c r="E16" s="23"/>
      <c r="F16" s="23"/>
      <c r="G16" s="29">
        <f>ROUND(G6+SUM(G14:G15),5)</f>
        <v>-5729.9</v>
      </c>
    </row>
    <row r="17" spans="1:7" x14ac:dyDescent="0.25">
      <c r="A17" s="23"/>
      <c r="B17" s="23"/>
      <c r="C17" s="23"/>
      <c r="D17" s="23" t="s">
        <v>353</v>
      </c>
      <c r="E17" s="23"/>
      <c r="F17" s="23"/>
      <c r="G17" s="29"/>
    </row>
    <row r="18" spans="1:7" x14ac:dyDescent="0.25">
      <c r="A18" s="23"/>
      <c r="B18" s="23"/>
      <c r="C18" s="23"/>
      <c r="D18" s="23"/>
      <c r="E18" s="23" t="s">
        <v>354</v>
      </c>
      <c r="F18" s="23"/>
      <c r="G18" s="29">
        <v>-181.63</v>
      </c>
    </row>
    <row r="19" spans="1:7" ht="15.75" thickBot="1" x14ac:dyDescent="0.3">
      <c r="A19" s="23"/>
      <c r="B19" s="23"/>
      <c r="C19" s="23"/>
      <c r="D19" s="23"/>
      <c r="E19" s="23" t="s">
        <v>355</v>
      </c>
      <c r="F19" s="23"/>
      <c r="G19" s="30">
        <v>181.63</v>
      </c>
    </row>
    <row r="20" spans="1:7" x14ac:dyDescent="0.25">
      <c r="A20" s="23"/>
      <c r="B20" s="23"/>
      <c r="C20" s="23"/>
      <c r="D20" s="23" t="s">
        <v>356</v>
      </c>
      <c r="E20" s="23"/>
      <c r="F20" s="23"/>
      <c r="G20" s="29">
        <f>ROUND(SUM(G17:G19),5)</f>
        <v>0</v>
      </c>
    </row>
    <row r="21" spans="1:7" ht="15.75" thickBot="1" x14ac:dyDescent="0.3">
      <c r="A21" s="23"/>
      <c r="B21" s="23"/>
      <c r="C21" s="23"/>
      <c r="D21" s="23" t="s">
        <v>340</v>
      </c>
      <c r="E21" s="23"/>
      <c r="F21" s="23"/>
      <c r="G21" s="31">
        <v>1532.43</v>
      </c>
    </row>
    <row r="22" spans="1:7" ht="15.75" thickBot="1" x14ac:dyDescent="0.3">
      <c r="A22" s="23"/>
      <c r="B22" s="23"/>
      <c r="C22" s="23" t="s">
        <v>209</v>
      </c>
      <c r="D22" s="23"/>
      <c r="E22" s="23"/>
      <c r="F22" s="23"/>
      <c r="G22" s="36">
        <f>ROUND(SUM(G4:G5)+G16+SUM(G20:G21),5)</f>
        <v>-4204.42</v>
      </c>
    </row>
    <row r="23" spans="1:7" x14ac:dyDescent="0.25">
      <c r="A23" s="23"/>
      <c r="B23" s="23" t="s">
        <v>210</v>
      </c>
      <c r="C23" s="23"/>
      <c r="D23" s="23"/>
      <c r="E23" s="23"/>
      <c r="F23" s="23"/>
      <c r="G23" s="29">
        <f>ROUND(G3+G22,5)</f>
        <v>-4204.42</v>
      </c>
    </row>
    <row r="24" spans="1:7" x14ac:dyDescent="0.25">
      <c r="A24" s="23"/>
      <c r="B24" s="23" t="s">
        <v>357</v>
      </c>
      <c r="C24" s="23"/>
      <c r="D24" s="23"/>
      <c r="E24" s="23"/>
      <c r="F24" s="23"/>
      <c r="G24" s="29"/>
    </row>
    <row r="25" spans="1:7" x14ac:dyDescent="0.25">
      <c r="A25" s="23"/>
      <c r="B25" s="23"/>
      <c r="C25" s="23" t="s">
        <v>358</v>
      </c>
      <c r="D25" s="23"/>
      <c r="E25" s="23"/>
      <c r="F25" s="23"/>
      <c r="G25" s="29">
        <v>7500</v>
      </c>
    </row>
    <row r="26" spans="1:7" x14ac:dyDescent="0.25">
      <c r="A26" s="23"/>
      <c r="B26" s="23"/>
      <c r="C26" s="23" t="s">
        <v>359</v>
      </c>
      <c r="D26" s="23"/>
      <c r="E26" s="23"/>
      <c r="F26" s="23"/>
      <c r="G26" s="29">
        <v>6200</v>
      </c>
    </row>
    <row r="27" spans="1:7" x14ac:dyDescent="0.25">
      <c r="A27" s="23"/>
      <c r="B27" s="23"/>
      <c r="C27" s="23" t="s">
        <v>360</v>
      </c>
      <c r="D27" s="23"/>
      <c r="E27" s="23"/>
      <c r="F27" s="23"/>
      <c r="G27" s="29">
        <v>13950</v>
      </c>
    </row>
    <row r="28" spans="1:7" x14ac:dyDescent="0.25">
      <c r="A28" s="23"/>
      <c r="B28" s="23"/>
      <c r="C28" s="23" t="s">
        <v>361</v>
      </c>
      <c r="D28" s="23"/>
      <c r="E28" s="23"/>
      <c r="F28" s="23"/>
      <c r="G28" s="29">
        <v>1400</v>
      </c>
    </row>
    <row r="29" spans="1:7" x14ac:dyDescent="0.25">
      <c r="A29" s="23"/>
      <c r="B29" s="23"/>
      <c r="C29" s="23" t="s">
        <v>362</v>
      </c>
      <c r="D29" s="23"/>
      <c r="E29" s="23"/>
      <c r="F29" s="23"/>
      <c r="G29" s="29">
        <v>6000</v>
      </c>
    </row>
    <row r="30" spans="1:7" ht="15.75" thickBot="1" x14ac:dyDescent="0.3">
      <c r="A30" s="23"/>
      <c r="B30" s="23"/>
      <c r="C30" s="23" t="s">
        <v>363</v>
      </c>
      <c r="D30" s="23"/>
      <c r="E30" s="23"/>
      <c r="F30" s="23"/>
      <c r="G30" s="30">
        <v>2347.48</v>
      </c>
    </row>
    <row r="31" spans="1:7" x14ac:dyDescent="0.25">
      <c r="A31" s="23"/>
      <c r="B31" s="23" t="s">
        <v>364</v>
      </c>
      <c r="C31" s="23"/>
      <c r="D31" s="23"/>
      <c r="E31" s="23"/>
      <c r="F31" s="23"/>
      <c r="G31" s="29">
        <f>ROUND(SUM(G24:G30),5)</f>
        <v>37397.480000000003</v>
      </c>
    </row>
    <row r="32" spans="1:7" x14ac:dyDescent="0.25">
      <c r="A32" s="23"/>
      <c r="B32" s="23" t="s">
        <v>365</v>
      </c>
      <c r="C32" s="23"/>
      <c r="D32" s="23"/>
      <c r="E32" s="23"/>
      <c r="F32" s="23"/>
      <c r="G32" s="29"/>
    </row>
    <row r="33" spans="1:7" ht="15.75" thickBot="1" x14ac:dyDescent="0.3">
      <c r="A33" s="23"/>
      <c r="B33" s="23"/>
      <c r="C33" s="23" t="s">
        <v>366</v>
      </c>
      <c r="D33" s="23"/>
      <c r="E33" s="23"/>
      <c r="F33" s="23"/>
      <c r="G33" s="31">
        <v>183.51</v>
      </c>
    </row>
    <row r="34" spans="1:7" ht="15.75" thickBot="1" x14ac:dyDescent="0.3">
      <c r="A34" s="23"/>
      <c r="B34" s="23" t="s">
        <v>367</v>
      </c>
      <c r="C34" s="23"/>
      <c r="D34" s="23"/>
      <c r="E34" s="23"/>
      <c r="F34" s="23"/>
      <c r="G34" s="32">
        <f>ROUND(SUM(G32:G33),5)</f>
        <v>183.51</v>
      </c>
    </row>
    <row r="35" spans="1:7" s="34" customFormat="1" ht="12" thickBot="1" x14ac:dyDescent="0.25">
      <c r="A35" s="23" t="s">
        <v>211</v>
      </c>
      <c r="B35" s="23"/>
      <c r="C35" s="23"/>
      <c r="D35" s="23"/>
      <c r="E35" s="23"/>
      <c r="F35" s="23"/>
      <c r="G35" s="33">
        <f>ROUND(G2+G23+G31+G34,5)</f>
        <v>33376.57</v>
      </c>
    </row>
    <row r="36" spans="1:7" ht="15.75" thickTop="1" x14ac:dyDescent="0.25">
      <c r="A36" s="23" t="s">
        <v>212</v>
      </c>
      <c r="B36" s="23"/>
      <c r="C36" s="23"/>
      <c r="D36" s="23"/>
      <c r="E36" s="23"/>
      <c r="F36" s="23"/>
      <c r="G36" s="29"/>
    </row>
    <row r="37" spans="1:7" x14ac:dyDescent="0.25">
      <c r="A37" s="23"/>
      <c r="B37" s="23" t="s">
        <v>213</v>
      </c>
      <c r="C37" s="23"/>
      <c r="D37" s="23"/>
      <c r="E37" s="23"/>
      <c r="F37" s="23"/>
      <c r="G37" s="29"/>
    </row>
    <row r="38" spans="1:7" x14ac:dyDescent="0.25">
      <c r="A38" s="23"/>
      <c r="B38" s="23"/>
      <c r="C38" s="23" t="s">
        <v>214</v>
      </c>
      <c r="D38" s="23"/>
      <c r="E38" s="23"/>
      <c r="F38" s="23"/>
      <c r="G38" s="29"/>
    </row>
    <row r="39" spans="1:7" x14ac:dyDescent="0.25">
      <c r="A39" s="23"/>
      <c r="B39" s="23"/>
      <c r="C39" s="23"/>
      <c r="D39" s="23" t="s">
        <v>215</v>
      </c>
      <c r="E39" s="23"/>
      <c r="F39" s="23"/>
      <c r="G39" s="29"/>
    </row>
    <row r="40" spans="1:7" ht="15.75" thickBot="1" x14ac:dyDescent="0.3">
      <c r="A40" s="23"/>
      <c r="B40" s="23"/>
      <c r="C40" s="23"/>
      <c r="D40" s="23"/>
      <c r="E40" s="23" t="s">
        <v>215</v>
      </c>
      <c r="F40" s="23"/>
      <c r="G40" s="30">
        <v>-2181.8000000000002</v>
      </c>
    </row>
    <row r="41" spans="1:7" x14ac:dyDescent="0.25">
      <c r="A41" s="23"/>
      <c r="B41" s="23"/>
      <c r="C41" s="23"/>
      <c r="D41" s="23" t="s">
        <v>216</v>
      </c>
      <c r="E41" s="23"/>
      <c r="F41" s="23"/>
      <c r="G41" s="29">
        <f>ROUND(SUM(G39:G40),5)</f>
        <v>-2181.8000000000002</v>
      </c>
    </row>
    <row r="42" spans="1:7" x14ac:dyDescent="0.25">
      <c r="A42" s="23"/>
      <c r="B42" s="23"/>
      <c r="C42" s="23"/>
      <c r="D42" s="23" t="s">
        <v>217</v>
      </c>
      <c r="E42" s="23"/>
      <c r="F42" s="23"/>
      <c r="G42" s="29"/>
    </row>
    <row r="43" spans="1:7" x14ac:dyDescent="0.25">
      <c r="A43" s="23"/>
      <c r="B43" s="23"/>
      <c r="C43" s="23"/>
      <c r="D43" s="23"/>
      <c r="E43" s="23" t="s">
        <v>368</v>
      </c>
      <c r="F43" s="23"/>
      <c r="G43" s="29">
        <v>-12018.19</v>
      </c>
    </row>
    <row r="44" spans="1:7" x14ac:dyDescent="0.25">
      <c r="A44" s="23"/>
      <c r="B44" s="23"/>
      <c r="C44" s="23"/>
      <c r="D44" s="23"/>
      <c r="E44" s="23" t="s">
        <v>218</v>
      </c>
      <c r="F44" s="23"/>
      <c r="G44" s="29"/>
    </row>
    <row r="45" spans="1:7" x14ac:dyDescent="0.25">
      <c r="A45" s="23"/>
      <c r="B45" s="23"/>
      <c r="C45" s="23"/>
      <c r="D45" s="23"/>
      <c r="E45" s="23"/>
      <c r="F45" s="23" t="s">
        <v>369</v>
      </c>
      <c r="G45" s="29">
        <v>-454.02</v>
      </c>
    </row>
    <row r="46" spans="1:7" ht="15.75" thickBot="1" x14ac:dyDescent="0.3">
      <c r="A46" s="23"/>
      <c r="B46" s="23"/>
      <c r="C46" s="23"/>
      <c r="D46" s="23"/>
      <c r="E46" s="23"/>
      <c r="F46" s="23" t="s">
        <v>370</v>
      </c>
      <c r="G46" s="31">
        <v>24319.31</v>
      </c>
    </row>
    <row r="47" spans="1:7" ht="15.75" thickBot="1" x14ac:dyDescent="0.3">
      <c r="A47" s="23"/>
      <c r="B47" s="23"/>
      <c r="C47" s="23"/>
      <c r="D47" s="23"/>
      <c r="E47" s="23" t="s">
        <v>371</v>
      </c>
      <c r="F47" s="23"/>
      <c r="G47" s="32">
        <f>ROUND(SUM(G44:G46),5)</f>
        <v>23865.29</v>
      </c>
    </row>
    <row r="48" spans="1:7" ht="15.75" thickBot="1" x14ac:dyDescent="0.3">
      <c r="A48" s="23"/>
      <c r="B48" s="23"/>
      <c r="C48" s="23"/>
      <c r="D48" s="23" t="s">
        <v>221</v>
      </c>
      <c r="E48" s="23"/>
      <c r="F48" s="23"/>
      <c r="G48" s="32">
        <f>ROUND(SUM(G42:G43)+G47,5)</f>
        <v>11847.1</v>
      </c>
    </row>
    <row r="49" spans="1:7" ht="15.75" thickBot="1" x14ac:dyDescent="0.3">
      <c r="A49" s="23"/>
      <c r="B49" s="23"/>
      <c r="C49" s="23" t="s">
        <v>222</v>
      </c>
      <c r="D49" s="23"/>
      <c r="E49" s="23"/>
      <c r="F49" s="23"/>
      <c r="G49" s="36">
        <f>ROUND(G38+G41+G48,5)</f>
        <v>9665.2999999999993</v>
      </c>
    </row>
    <row r="50" spans="1:7" x14ac:dyDescent="0.25">
      <c r="A50" s="23"/>
      <c r="B50" s="23" t="s">
        <v>223</v>
      </c>
      <c r="C50" s="23"/>
      <c r="D50" s="23"/>
      <c r="E50" s="23"/>
      <c r="F50" s="23"/>
      <c r="G50" s="29">
        <f>ROUND(G37+G49,5)</f>
        <v>9665.2999999999993</v>
      </c>
    </row>
    <row r="51" spans="1:7" x14ac:dyDescent="0.25">
      <c r="A51" s="23"/>
      <c r="B51" s="23" t="s">
        <v>224</v>
      </c>
      <c r="C51" s="23"/>
      <c r="D51" s="23"/>
      <c r="E51" s="23"/>
      <c r="F51" s="23"/>
      <c r="G51" s="29"/>
    </row>
    <row r="52" spans="1:7" x14ac:dyDescent="0.25">
      <c r="A52" s="23"/>
      <c r="B52" s="23"/>
      <c r="C52" s="23" t="s">
        <v>225</v>
      </c>
      <c r="D52" s="23"/>
      <c r="E52" s="23"/>
      <c r="F52" s="23"/>
      <c r="G52" s="29">
        <v>-249788.11</v>
      </c>
    </row>
    <row r="53" spans="1:7" x14ac:dyDescent="0.25">
      <c r="A53" s="23"/>
      <c r="B53" s="23"/>
      <c r="C53" s="23" t="s">
        <v>372</v>
      </c>
      <c r="D53" s="23"/>
      <c r="E53" s="23"/>
      <c r="F53" s="23"/>
      <c r="G53" s="29">
        <v>271403.34999999998</v>
      </c>
    </row>
    <row r="54" spans="1:7" ht="15.75" thickBot="1" x14ac:dyDescent="0.3">
      <c r="A54" s="23"/>
      <c r="B54" s="23"/>
      <c r="C54" s="23" t="s">
        <v>226</v>
      </c>
      <c r="D54" s="23"/>
      <c r="E54" s="23"/>
      <c r="F54" s="23"/>
      <c r="G54" s="31">
        <v>2096.0300000000002</v>
      </c>
    </row>
    <row r="55" spans="1:7" ht="15.75" thickBot="1" x14ac:dyDescent="0.3">
      <c r="A55" s="23"/>
      <c r="B55" s="23" t="s">
        <v>227</v>
      </c>
      <c r="C55" s="23"/>
      <c r="D55" s="23"/>
      <c r="E55" s="23"/>
      <c r="F55" s="23"/>
      <c r="G55" s="32">
        <f>ROUND(SUM(G51:G54),5)</f>
        <v>23711.27</v>
      </c>
    </row>
    <row r="56" spans="1:7" s="34" customFormat="1" ht="12" thickBot="1" x14ac:dyDescent="0.25">
      <c r="A56" s="23" t="s">
        <v>228</v>
      </c>
      <c r="B56" s="23"/>
      <c r="C56" s="23"/>
      <c r="D56" s="23"/>
      <c r="E56" s="23"/>
      <c r="F56" s="23"/>
      <c r="G56" s="33">
        <f>ROUND(G36+G50+G55,5)</f>
        <v>33376.57</v>
      </c>
    </row>
    <row r="5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8:39 AM
&amp;"Arial,Bold"&amp;8 02/12/19
&amp;"Arial,Bold"&amp;8 Accrual Basis&amp;C&amp;"Arial,Bold"&amp;12 City of Dyer Payroll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0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02" r:id="rId4" name="HEADER"/>
      </mc:Fallback>
    </mc:AlternateContent>
    <mc:AlternateContent xmlns:mc="http://schemas.openxmlformats.org/markup-compatibility/2006">
      <mc:Choice Requires="x14">
        <control shapeId="5120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01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E1C2-A554-4BCA-BC34-996E600304B2}">
  <sheetPr codeName="Sheet9"/>
  <dimension ref="A1:U17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4" style="17" customWidth="1"/>
    <col min="3" max="4" width="2.28515625" style="17" customWidth="1"/>
    <col min="5" max="5" width="10.710937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30.7109375" style="17" customWidth="1"/>
    <col min="12" max="12" width="2.28515625" style="17" customWidth="1"/>
    <col min="13" max="13" width="12.855468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0.7109375" style="17" bestFit="1" customWidth="1"/>
    <col min="18" max="18" width="2.28515625" style="17" customWidth="1"/>
    <col min="19" max="19" width="7.5703125" style="17" bestFit="1" customWidth="1"/>
    <col min="20" max="20" width="2.28515625" style="17" customWidth="1"/>
    <col min="21" max="21" width="7.5703125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35" t="s">
        <v>0</v>
      </c>
      <c r="F1" s="14"/>
      <c r="G1" s="35" t="s">
        <v>1</v>
      </c>
      <c r="H1" s="14"/>
      <c r="I1" s="35" t="s">
        <v>2</v>
      </c>
      <c r="J1" s="14"/>
      <c r="K1" s="35" t="s">
        <v>3</v>
      </c>
      <c r="L1" s="14"/>
      <c r="M1" s="35" t="s">
        <v>4</v>
      </c>
      <c r="N1" s="14"/>
      <c r="O1" s="35" t="s">
        <v>5</v>
      </c>
      <c r="P1" s="14"/>
      <c r="Q1" s="35" t="s">
        <v>6</v>
      </c>
      <c r="R1" s="14"/>
      <c r="S1" s="35" t="s">
        <v>7</v>
      </c>
      <c r="T1" s="14"/>
      <c r="U1" s="35" t="s">
        <v>8</v>
      </c>
    </row>
    <row r="2" spans="1:21" ht="15.75" thickTop="1" x14ac:dyDescent="0.25">
      <c r="A2" s="23"/>
      <c r="B2" s="23" t="s">
        <v>324</v>
      </c>
      <c r="C2" s="23"/>
      <c r="D2" s="23"/>
      <c r="E2" s="23"/>
      <c r="F2" s="23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/>
    </row>
    <row r="3" spans="1:21" x14ac:dyDescent="0.25">
      <c r="A3" s="26"/>
      <c r="B3" s="26"/>
      <c r="C3" s="26"/>
      <c r="D3" s="26"/>
      <c r="E3" s="26" t="s">
        <v>75</v>
      </c>
      <c r="F3" s="26"/>
      <c r="G3" s="27">
        <v>43473</v>
      </c>
      <c r="H3" s="26"/>
      <c r="I3" s="26"/>
      <c r="J3" s="26"/>
      <c r="K3" s="26" t="s">
        <v>331</v>
      </c>
      <c r="L3" s="26"/>
      <c r="M3" s="26" t="s">
        <v>134</v>
      </c>
      <c r="N3" s="26"/>
      <c r="O3" s="28"/>
      <c r="P3" s="26"/>
      <c r="Q3" s="26" t="s">
        <v>340</v>
      </c>
      <c r="R3" s="26"/>
      <c r="S3" s="29">
        <v>-30</v>
      </c>
      <c r="T3" s="26"/>
      <c r="U3" s="29">
        <f>ROUND(U2+S3,5)</f>
        <v>-30</v>
      </c>
    </row>
    <row r="4" spans="1:21" x14ac:dyDescent="0.25">
      <c r="A4" s="26"/>
      <c r="B4" s="26"/>
      <c r="C4" s="26"/>
      <c r="D4" s="26"/>
      <c r="E4" s="26" t="s">
        <v>75</v>
      </c>
      <c r="F4" s="26"/>
      <c r="G4" s="27">
        <v>43474</v>
      </c>
      <c r="H4" s="26"/>
      <c r="I4" s="26"/>
      <c r="J4" s="26"/>
      <c r="K4" s="26" t="s">
        <v>332</v>
      </c>
      <c r="L4" s="26"/>
      <c r="M4" s="26" t="s">
        <v>134</v>
      </c>
      <c r="N4" s="26"/>
      <c r="O4" s="28"/>
      <c r="P4" s="26"/>
      <c r="Q4" s="26" t="s">
        <v>340</v>
      </c>
      <c r="R4" s="26"/>
      <c r="S4" s="29">
        <v>-30</v>
      </c>
      <c r="T4" s="26"/>
      <c r="U4" s="29">
        <f>ROUND(U3+S4,5)</f>
        <v>-60</v>
      </c>
    </row>
    <row r="5" spans="1:21" x14ac:dyDescent="0.25">
      <c r="A5" s="26"/>
      <c r="B5" s="26"/>
      <c r="C5" s="26"/>
      <c r="D5" s="26"/>
      <c r="E5" s="26" t="s">
        <v>75</v>
      </c>
      <c r="F5" s="26"/>
      <c r="G5" s="27">
        <v>43475</v>
      </c>
      <c r="H5" s="26"/>
      <c r="I5" s="26"/>
      <c r="J5" s="26"/>
      <c r="K5" s="26" t="s">
        <v>333</v>
      </c>
      <c r="L5" s="26"/>
      <c r="M5" s="26" t="s">
        <v>134</v>
      </c>
      <c r="N5" s="26"/>
      <c r="O5" s="28"/>
      <c r="P5" s="26"/>
      <c r="Q5" s="26" t="s">
        <v>340</v>
      </c>
      <c r="R5" s="26"/>
      <c r="S5" s="29">
        <v>-60</v>
      </c>
      <c r="T5" s="26"/>
      <c r="U5" s="29">
        <f>ROUND(U4+S5,5)</f>
        <v>-120</v>
      </c>
    </row>
    <row r="6" spans="1:21" x14ac:dyDescent="0.25">
      <c r="A6" s="26"/>
      <c r="B6" s="26"/>
      <c r="C6" s="26"/>
      <c r="D6" s="26"/>
      <c r="E6" s="26" t="s">
        <v>75</v>
      </c>
      <c r="F6" s="26"/>
      <c r="G6" s="27">
        <v>43488</v>
      </c>
      <c r="H6" s="26"/>
      <c r="I6" s="26"/>
      <c r="J6" s="26"/>
      <c r="K6" s="26" t="s">
        <v>334</v>
      </c>
      <c r="L6" s="26"/>
      <c r="M6" s="26" t="s">
        <v>134</v>
      </c>
      <c r="N6" s="26"/>
      <c r="O6" s="28"/>
      <c r="P6" s="26"/>
      <c r="Q6" s="26" t="s">
        <v>340</v>
      </c>
      <c r="R6" s="26"/>
      <c r="S6" s="29">
        <v>-30</v>
      </c>
      <c r="T6" s="26"/>
      <c r="U6" s="29">
        <f>ROUND(U5+S6,5)</f>
        <v>-150</v>
      </c>
    </row>
    <row r="7" spans="1:21" ht="15.75" thickBot="1" x14ac:dyDescent="0.3">
      <c r="A7" s="26"/>
      <c r="B7" s="26"/>
      <c r="C7" s="26"/>
      <c r="D7" s="26"/>
      <c r="E7" s="26" t="s">
        <v>74</v>
      </c>
      <c r="F7" s="26"/>
      <c r="G7" s="27">
        <v>43488</v>
      </c>
      <c r="H7" s="26"/>
      <c r="I7" s="26"/>
      <c r="J7" s="26"/>
      <c r="K7" s="26"/>
      <c r="L7" s="26"/>
      <c r="M7" s="26" t="s">
        <v>134</v>
      </c>
      <c r="N7" s="26"/>
      <c r="O7" s="28"/>
      <c r="P7" s="26"/>
      <c r="Q7" s="26" t="s">
        <v>340</v>
      </c>
      <c r="R7" s="26"/>
      <c r="S7" s="30">
        <v>150</v>
      </c>
      <c r="T7" s="26"/>
      <c r="U7" s="30">
        <f>ROUND(U6+S7,5)</f>
        <v>0</v>
      </c>
    </row>
    <row r="8" spans="1:21" x14ac:dyDescent="0.25">
      <c r="A8" s="26"/>
      <c r="B8" s="26" t="s">
        <v>325</v>
      </c>
      <c r="C8" s="26"/>
      <c r="D8" s="26"/>
      <c r="E8" s="26"/>
      <c r="F8" s="26"/>
      <c r="G8" s="2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9">
        <f>ROUND(SUM(S2:S7),5)</f>
        <v>0</v>
      </c>
      <c r="T8" s="26"/>
      <c r="U8" s="29">
        <f>U7</f>
        <v>0</v>
      </c>
    </row>
    <row r="9" spans="1:21" x14ac:dyDescent="0.25">
      <c r="A9" s="23"/>
      <c r="B9" s="23" t="s">
        <v>326</v>
      </c>
      <c r="C9" s="23"/>
      <c r="D9" s="23"/>
      <c r="E9" s="23"/>
      <c r="F9" s="23"/>
      <c r="G9" s="24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5"/>
      <c r="T9" s="23"/>
      <c r="U9" s="25"/>
    </row>
    <row r="10" spans="1:21" ht="15.75" thickBot="1" x14ac:dyDescent="0.3">
      <c r="A10" s="1"/>
      <c r="B10" s="1"/>
      <c r="C10" s="26"/>
      <c r="D10" s="26"/>
      <c r="E10" s="26" t="s">
        <v>75</v>
      </c>
      <c r="F10" s="26"/>
      <c r="G10" s="27">
        <v>43496</v>
      </c>
      <c r="H10" s="26"/>
      <c r="I10" s="26"/>
      <c r="J10" s="26"/>
      <c r="K10" s="26" t="s">
        <v>335</v>
      </c>
      <c r="L10" s="26"/>
      <c r="M10" s="26" t="s">
        <v>338</v>
      </c>
      <c r="N10" s="26"/>
      <c r="O10" s="28"/>
      <c r="P10" s="26"/>
      <c r="Q10" s="26" t="s">
        <v>340</v>
      </c>
      <c r="R10" s="26"/>
      <c r="S10" s="30">
        <v>-1377.22</v>
      </c>
      <c r="T10" s="26"/>
      <c r="U10" s="30">
        <f>ROUND(U9+S10,5)</f>
        <v>-1377.22</v>
      </c>
    </row>
    <row r="11" spans="1:21" x14ac:dyDescent="0.25">
      <c r="A11" s="26"/>
      <c r="B11" s="26" t="s">
        <v>327</v>
      </c>
      <c r="C11" s="26"/>
      <c r="D11" s="26"/>
      <c r="E11" s="26"/>
      <c r="F11" s="26"/>
      <c r="G11" s="2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9">
        <f>ROUND(SUM(S9:S10),5)</f>
        <v>-1377.22</v>
      </c>
      <c r="T11" s="26"/>
      <c r="U11" s="29">
        <f>U10</f>
        <v>-1377.22</v>
      </c>
    </row>
    <row r="12" spans="1:21" x14ac:dyDescent="0.25">
      <c r="A12" s="23"/>
      <c r="B12" s="23" t="s">
        <v>328</v>
      </c>
      <c r="C12" s="23"/>
      <c r="D12" s="23"/>
      <c r="E12" s="23"/>
      <c r="F12" s="23"/>
      <c r="G12" s="24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5"/>
      <c r="T12" s="23"/>
      <c r="U12" s="25"/>
    </row>
    <row r="13" spans="1:21" x14ac:dyDescent="0.25">
      <c r="A13" s="26"/>
      <c r="B13" s="26"/>
      <c r="C13" s="26"/>
      <c r="D13" s="26"/>
      <c r="E13" s="26" t="s">
        <v>330</v>
      </c>
      <c r="F13" s="26"/>
      <c r="G13" s="27">
        <v>43473</v>
      </c>
      <c r="H13" s="26"/>
      <c r="I13" s="26"/>
      <c r="J13" s="26"/>
      <c r="K13" s="26" t="s">
        <v>336</v>
      </c>
      <c r="L13" s="26"/>
      <c r="M13" s="26" t="s">
        <v>339</v>
      </c>
      <c r="N13" s="26"/>
      <c r="O13" s="28"/>
      <c r="P13" s="26"/>
      <c r="Q13" s="26" t="s">
        <v>340</v>
      </c>
      <c r="R13" s="26"/>
      <c r="S13" s="29">
        <v>10.5</v>
      </c>
      <c r="T13" s="26"/>
      <c r="U13" s="29">
        <f>ROUND(U12+S13,5)</f>
        <v>10.5</v>
      </c>
    </row>
    <row r="14" spans="1:21" ht="15.75" thickBot="1" x14ac:dyDescent="0.3">
      <c r="A14" s="26"/>
      <c r="B14" s="26"/>
      <c r="C14" s="26"/>
      <c r="D14" s="26"/>
      <c r="E14" s="26" t="s">
        <v>330</v>
      </c>
      <c r="F14" s="26"/>
      <c r="G14" s="27">
        <v>43494</v>
      </c>
      <c r="H14" s="26"/>
      <c r="I14" s="26"/>
      <c r="J14" s="26"/>
      <c r="K14" s="26" t="s">
        <v>337</v>
      </c>
      <c r="L14" s="26"/>
      <c r="M14" s="26" t="s">
        <v>339</v>
      </c>
      <c r="N14" s="26"/>
      <c r="O14" s="28"/>
      <c r="P14" s="26"/>
      <c r="Q14" s="26" t="s">
        <v>340</v>
      </c>
      <c r="R14" s="26"/>
      <c r="S14" s="31">
        <v>12.25</v>
      </c>
      <c r="T14" s="26"/>
      <c r="U14" s="31">
        <f>ROUND(U13+S14,5)</f>
        <v>22.75</v>
      </c>
    </row>
    <row r="15" spans="1:21" ht="15.75" thickBot="1" x14ac:dyDescent="0.3">
      <c r="A15" s="26"/>
      <c r="B15" s="26" t="s">
        <v>329</v>
      </c>
      <c r="C15" s="26"/>
      <c r="D15" s="26"/>
      <c r="E15" s="26"/>
      <c r="F15" s="26"/>
      <c r="G15" s="2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32">
        <f>ROUND(SUM(S12:S14),5)</f>
        <v>22.75</v>
      </c>
      <c r="T15" s="26"/>
      <c r="U15" s="32">
        <f>U14</f>
        <v>22.75</v>
      </c>
    </row>
    <row r="16" spans="1:21" s="34" customFormat="1" ht="12" thickBot="1" x14ac:dyDescent="0.25">
      <c r="A16" s="23" t="s">
        <v>73</v>
      </c>
      <c r="B16" s="23"/>
      <c r="C16" s="23"/>
      <c r="D16" s="23"/>
      <c r="E16" s="23"/>
      <c r="F16" s="23"/>
      <c r="G16" s="24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33">
        <f>ROUND(S8+S11+S15,5)</f>
        <v>-1354.47</v>
      </c>
      <c r="T16" s="23"/>
      <c r="U16" s="33">
        <f>ROUND(U8+U11+U15,5)</f>
        <v>-1354.47</v>
      </c>
    </row>
    <row r="17" ht="15.75" thickTop="1" x14ac:dyDescent="0.25"/>
  </sheetData>
  <pageMargins left="0.7" right="0.7" top="0.75" bottom="0.75" header="0.1" footer="0.3"/>
  <pageSetup orientation="portrait" r:id="rId1"/>
  <headerFooter>
    <oddHeader>&amp;L&amp;"Arial,Bold"&amp;8 8:38 AM
&amp;"Arial,Bold"&amp;8 02/12/19
&amp;"Arial,Bold"&amp;8 Accrual Basis&amp;C&amp;"Arial,Bold"&amp;12 City of Dyer Payroll
&amp;"Arial,Bold"&amp;14 Expenses by Vendor Detail
&amp;"Arial,Bold"&amp;10 January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19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1985" r:id="rId4" name="FILTER"/>
      </mc:Fallback>
    </mc:AlternateContent>
    <mc:AlternateContent xmlns:mc="http://schemas.openxmlformats.org/markup-compatibility/2006">
      <mc:Choice Requires="x14">
        <control shapeId="419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1986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509E-5F32-4474-83E5-FFCFC93F098A}">
  <sheetPr codeName="Sheet8"/>
  <dimension ref="A1:F1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29.7109375" style="22" customWidth="1"/>
    <col min="6" max="6" width="8.42578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202</v>
      </c>
    </row>
    <row r="2" spans="1:6" ht="15.75" thickTop="1" x14ac:dyDescent="0.25">
      <c r="A2" s="2" t="s">
        <v>203</v>
      </c>
      <c r="B2" s="2"/>
      <c r="C2" s="2"/>
      <c r="D2" s="2"/>
      <c r="E2" s="2"/>
      <c r="F2" s="9"/>
    </row>
    <row r="3" spans="1:6" x14ac:dyDescent="0.25">
      <c r="A3" s="2"/>
      <c r="B3" s="2" t="s">
        <v>204</v>
      </c>
      <c r="C3" s="2"/>
      <c r="D3" s="2"/>
      <c r="E3" s="2"/>
      <c r="F3" s="9"/>
    </row>
    <row r="4" spans="1:6" x14ac:dyDescent="0.25">
      <c r="A4" s="2"/>
      <c r="B4" s="2"/>
      <c r="C4" s="2" t="s">
        <v>205</v>
      </c>
      <c r="D4" s="2"/>
      <c r="E4" s="2"/>
      <c r="F4" s="9"/>
    </row>
    <row r="5" spans="1:6" x14ac:dyDescent="0.25">
      <c r="A5" s="2"/>
      <c r="B5" s="2"/>
      <c r="C5" s="2"/>
      <c r="D5" s="2" t="s">
        <v>320</v>
      </c>
      <c r="E5" s="2"/>
      <c r="F5" s="9"/>
    </row>
    <row r="6" spans="1:6" x14ac:dyDescent="0.25">
      <c r="A6" s="2"/>
      <c r="B6" s="2"/>
      <c r="C6" s="2"/>
      <c r="D6" s="2"/>
      <c r="E6" s="2" t="s">
        <v>321</v>
      </c>
      <c r="F6" s="9">
        <v>13380.31</v>
      </c>
    </row>
    <row r="7" spans="1:6" ht="15.75" thickBot="1" x14ac:dyDescent="0.3">
      <c r="A7" s="2"/>
      <c r="B7" s="2"/>
      <c r="C7" s="2"/>
      <c r="D7" s="2"/>
      <c r="E7" s="2" t="s">
        <v>322</v>
      </c>
      <c r="F7" s="10">
        <v>4892.08</v>
      </c>
    </row>
    <row r="8" spans="1:6" ht="15.75" thickBot="1" x14ac:dyDescent="0.3">
      <c r="A8" s="2"/>
      <c r="B8" s="2"/>
      <c r="C8" s="2"/>
      <c r="D8" s="2" t="s">
        <v>323</v>
      </c>
      <c r="E8" s="2"/>
      <c r="F8" s="11">
        <f>ROUND(SUM(F5:F7),5)</f>
        <v>18272.39</v>
      </c>
    </row>
    <row r="9" spans="1:6" ht="15.75" thickBot="1" x14ac:dyDescent="0.3">
      <c r="A9" s="2"/>
      <c r="B9" s="2"/>
      <c r="C9" s="2" t="s">
        <v>209</v>
      </c>
      <c r="D9" s="2"/>
      <c r="E9" s="2"/>
      <c r="F9" s="11">
        <f>ROUND(F4+F8,5)</f>
        <v>18272.39</v>
      </c>
    </row>
    <row r="10" spans="1:6" ht="15.75" thickBot="1" x14ac:dyDescent="0.3">
      <c r="A10" s="2"/>
      <c r="B10" s="2" t="s">
        <v>210</v>
      </c>
      <c r="C10" s="2"/>
      <c r="D10" s="2"/>
      <c r="E10" s="2"/>
      <c r="F10" s="11">
        <f>ROUND(F3+F9,5)</f>
        <v>18272.39</v>
      </c>
    </row>
    <row r="11" spans="1:6" s="13" customFormat="1" ht="12" thickBot="1" x14ac:dyDescent="0.25">
      <c r="A11" s="2" t="s">
        <v>211</v>
      </c>
      <c r="B11" s="2"/>
      <c r="C11" s="2"/>
      <c r="D11" s="2"/>
      <c r="E11" s="2"/>
      <c r="F11" s="12">
        <f>ROUND(F2+F10,5)</f>
        <v>18272.39</v>
      </c>
    </row>
    <row r="12" spans="1:6" ht="15.75" thickTop="1" x14ac:dyDescent="0.25">
      <c r="A12" s="2" t="s">
        <v>212</v>
      </c>
      <c r="B12" s="2"/>
      <c r="C12" s="2"/>
      <c r="D12" s="2"/>
      <c r="E12" s="2"/>
      <c r="F12" s="9"/>
    </row>
    <row r="13" spans="1:6" x14ac:dyDescent="0.25">
      <c r="A13" s="2"/>
      <c r="B13" s="2" t="s">
        <v>224</v>
      </c>
      <c r="C13" s="2"/>
      <c r="D13" s="2"/>
      <c r="E13" s="2"/>
      <c r="F13" s="9"/>
    </row>
    <row r="14" spans="1:6" x14ac:dyDescent="0.25">
      <c r="A14" s="2"/>
      <c r="B14" s="2"/>
      <c r="C14" s="2" t="s">
        <v>225</v>
      </c>
      <c r="D14" s="2"/>
      <c r="E14" s="2"/>
      <c r="F14" s="9">
        <v>18600.310000000001</v>
      </c>
    </row>
    <row r="15" spans="1:6" ht="15.75" thickBot="1" x14ac:dyDescent="0.3">
      <c r="A15" s="2"/>
      <c r="B15" s="2"/>
      <c r="C15" s="2" t="s">
        <v>226</v>
      </c>
      <c r="D15" s="2"/>
      <c r="E15" s="2"/>
      <c r="F15" s="10">
        <v>-327.92</v>
      </c>
    </row>
    <row r="16" spans="1:6" ht="15.75" thickBot="1" x14ac:dyDescent="0.3">
      <c r="A16" s="2"/>
      <c r="B16" s="2" t="s">
        <v>227</v>
      </c>
      <c r="C16" s="2"/>
      <c r="D16" s="2"/>
      <c r="E16" s="2"/>
      <c r="F16" s="11">
        <f>ROUND(SUM(F13:F15),5)</f>
        <v>18272.39</v>
      </c>
    </row>
    <row r="17" spans="1:6" s="13" customFormat="1" ht="12" thickBot="1" x14ac:dyDescent="0.25">
      <c r="A17" s="2" t="s">
        <v>228</v>
      </c>
      <c r="B17" s="2"/>
      <c r="C17" s="2"/>
      <c r="D17" s="2"/>
      <c r="E17" s="2"/>
      <c r="F17" s="12">
        <f>ROUND(F12+F16,5)</f>
        <v>18272.39</v>
      </c>
    </row>
    <row r="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8:36 AM
&amp;"Arial,Bold"&amp;8 02/12/19
&amp;"Arial,Bold"&amp;8 Accrual Basis&amp;C&amp;"Arial,Bold"&amp;12 City of Dyer Fire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37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3794" r:id="rId4" name="HEADER"/>
      </mc:Fallback>
    </mc:AlternateContent>
    <mc:AlternateContent xmlns:mc="http://schemas.openxmlformats.org/markup-compatibility/2006">
      <mc:Choice Requires="x14">
        <control shapeId="337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3793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5FE3-99C9-4957-8C93-2C99CEF7FC2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E4D8-02B5-495B-8223-852DD22FF65C}">
  <sheetPr codeName="Sheet7"/>
  <dimension ref="A1:U6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0" style="17" customWidth="1"/>
    <col min="3" max="4" width="2.28515625" style="17" customWidth="1"/>
    <col min="5" max="5" width="5.28515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8.140625" style="17" bestFit="1" customWidth="1"/>
    <col min="12" max="12" width="2.28515625" style="17" customWidth="1"/>
    <col min="13" max="13" width="18.71093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20.710937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315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74</v>
      </c>
      <c r="F3" s="5"/>
      <c r="G3" s="6">
        <v>43488</v>
      </c>
      <c r="H3" s="5"/>
      <c r="I3" s="5" t="s">
        <v>317</v>
      </c>
      <c r="J3" s="5"/>
      <c r="K3" s="5" t="s">
        <v>318</v>
      </c>
      <c r="L3" s="5"/>
      <c r="M3" s="5" t="s">
        <v>319</v>
      </c>
      <c r="N3" s="5"/>
      <c r="O3" s="7"/>
      <c r="P3" s="5"/>
      <c r="Q3" s="5" t="s">
        <v>320</v>
      </c>
      <c r="R3" s="5"/>
      <c r="S3" s="10">
        <v>327.92</v>
      </c>
      <c r="T3" s="5"/>
      <c r="U3" s="10">
        <f>ROUND(U2+S3,5)</f>
        <v>327.92</v>
      </c>
    </row>
    <row r="4" spans="1:21" ht="15.75" thickBot="1" x14ac:dyDescent="0.3">
      <c r="A4" s="5"/>
      <c r="B4" s="5" t="s">
        <v>316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1">
        <f>ROUND(SUM(S2:S3),5)</f>
        <v>327.92</v>
      </c>
      <c r="T4" s="5"/>
      <c r="U4" s="11">
        <f>U3</f>
        <v>327.92</v>
      </c>
    </row>
    <row r="5" spans="1:21" s="13" customFormat="1" ht="12" thickBot="1" x14ac:dyDescent="0.25">
      <c r="A5" s="2" t="s">
        <v>73</v>
      </c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">
        <f>S4</f>
        <v>327.92</v>
      </c>
      <c r="T5" s="2"/>
      <c r="U5" s="12">
        <f>U4</f>
        <v>327.92</v>
      </c>
    </row>
    <row r="6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8:29 AM
&amp;"Arial,Bold"&amp;8 02/12/19
&amp;"Arial,Bold"&amp;8 Accrual Basis&amp;C&amp;"Arial,Bold"&amp;12 City of Dyer Fire
&amp;"Arial,Bold"&amp;14 Expenses by Vendor Detail
&amp;"Arial,Bold"&amp;10 January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66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6625" r:id="rId4" name="FILTER"/>
      </mc:Fallback>
    </mc:AlternateContent>
    <mc:AlternateContent xmlns:mc="http://schemas.openxmlformats.org/markup-compatibility/2006">
      <mc:Choice Requires="x14">
        <control shapeId="266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6626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29FD-81D4-48D0-9A1C-807C88B05C8D}">
  <sheetPr codeName="Sheet6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22" customWidth="1"/>
    <col min="5" max="5" width="31.42578125" style="22" customWidth="1"/>
    <col min="6" max="6" width="8.42578125" style="17" bestFit="1" customWidth="1"/>
  </cols>
  <sheetData>
    <row r="1" spans="1:6" s="16" customFormat="1" ht="15.75" thickBot="1" x14ac:dyDescent="0.3">
      <c r="A1" s="21"/>
      <c r="B1" s="21"/>
      <c r="C1" s="21"/>
      <c r="D1" s="21"/>
      <c r="E1" s="21"/>
      <c r="F1" s="15" t="s">
        <v>202</v>
      </c>
    </row>
    <row r="2" spans="1:6" ht="15.75" thickTop="1" x14ac:dyDescent="0.25">
      <c r="A2" s="2" t="s">
        <v>203</v>
      </c>
      <c r="B2" s="2"/>
      <c r="C2" s="2"/>
      <c r="D2" s="2"/>
      <c r="E2" s="2"/>
      <c r="F2" s="9"/>
    </row>
    <row r="3" spans="1:6" x14ac:dyDescent="0.25">
      <c r="A3" s="2"/>
      <c r="B3" s="2" t="s">
        <v>204</v>
      </c>
      <c r="C3" s="2"/>
      <c r="D3" s="2"/>
      <c r="E3" s="2"/>
      <c r="F3" s="9"/>
    </row>
    <row r="4" spans="1:6" x14ac:dyDescent="0.25">
      <c r="A4" s="2"/>
      <c r="B4" s="2"/>
      <c r="C4" s="2" t="s">
        <v>205</v>
      </c>
      <c r="D4" s="2"/>
      <c r="E4" s="2"/>
      <c r="F4" s="9"/>
    </row>
    <row r="5" spans="1:6" x14ac:dyDescent="0.25">
      <c r="A5" s="2"/>
      <c r="B5" s="2"/>
      <c r="C5" s="2"/>
      <c r="D5" s="2" t="s">
        <v>306</v>
      </c>
      <c r="E5" s="2"/>
      <c r="F5" s="9"/>
    </row>
    <row r="6" spans="1:6" x14ac:dyDescent="0.25">
      <c r="A6" s="2"/>
      <c r="B6" s="2"/>
      <c r="C6" s="2"/>
      <c r="D6" s="2"/>
      <c r="E6" s="2" t="s">
        <v>307</v>
      </c>
      <c r="F6" s="9">
        <v>33.74</v>
      </c>
    </row>
    <row r="7" spans="1:6" x14ac:dyDescent="0.25">
      <c r="A7" s="2"/>
      <c r="B7" s="2"/>
      <c r="C7" s="2"/>
      <c r="D7" s="2"/>
      <c r="E7" s="2" t="s">
        <v>308</v>
      </c>
      <c r="F7" s="9">
        <v>130.84</v>
      </c>
    </row>
    <row r="8" spans="1:6" x14ac:dyDescent="0.25">
      <c r="A8" s="2"/>
      <c r="B8" s="2"/>
      <c r="C8" s="2"/>
      <c r="D8" s="2"/>
      <c r="E8" s="2" t="s">
        <v>309</v>
      </c>
      <c r="F8" s="9">
        <v>2239.1999999999998</v>
      </c>
    </row>
    <row r="9" spans="1:6" x14ac:dyDescent="0.25">
      <c r="A9" s="2"/>
      <c r="B9" s="2"/>
      <c r="C9" s="2"/>
      <c r="D9" s="2"/>
      <c r="E9" s="2" t="s">
        <v>304</v>
      </c>
      <c r="F9" s="9">
        <v>-1531.42</v>
      </c>
    </row>
    <row r="10" spans="1:6" x14ac:dyDescent="0.25">
      <c r="A10" s="2"/>
      <c r="B10" s="2"/>
      <c r="C10" s="2"/>
      <c r="D10" s="2"/>
      <c r="E10" s="2" t="s">
        <v>310</v>
      </c>
      <c r="F10" s="9">
        <v>127.53</v>
      </c>
    </row>
    <row r="11" spans="1:6" x14ac:dyDescent="0.25">
      <c r="A11" s="2"/>
      <c r="B11" s="2"/>
      <c r="C11" s="2"/>
      <c r="D11" s="2"/>
      <c r="E11" s="2" t="s">
        <v>305</v>
      </c>
      <c r="F11" s="9">
        <v>4439.76</v>
      </c>
    </row>
    <row r="12" spans="1:6" x14ac:dyDescent="0.25">
      <c r="A12" s="2"/>
      <c r="B12" s="2"/>
      <c r="C12" s="2"/>
      <c r="D12" s="2"/>
      <c r="E12" s="2" t="s">
        <v>311</v>
      </c>
      <c r="F12" s="9">
        <v>534.32000000000005</v>
      </c>
    </row>
    <row r="13" spans="1:6" x14ac:dyDescent="0.25">
      <c r="A13" s="2"/>
      <c r="B13" s="2"/>
      <c r="C13" s="2"/>
      <c r="D13" s="2"/>
      <c r="E13" s="2" t="s">
        <v>312</v>
      </c>
      <c r="F13" s="9">
        <v>3197.58</v>
      </c>
    </row>
    <row r="14" spans="1:6" ht="15.75" thickBot="1" x14ac:dyDescent="0.3">
      <c r="A14" s="2"/>
      <c r="B14" s="2"/>
      <c r="C14" s="2"/>
      <c r="D14" s="2"/>
      <c r="E14" s="2" t="s">
        <v>313</v>
      </c>
      <c r="F14" s="10">
        <v>-6096.8</v>
      </c>
    </row>
    <row r="15" spans="1:6" ht="15.75" thickBot="1" x14ac:dyDescent="0.3">
      <c r="A15" s="2"/>
      <c r="B15" s="2"/>
      <c r="C15" s="2"/>
      <c r="D15" s="2" t="s">
        <v>314</v>
      </c>
      <c r="E15" s="2"/>
      <c r="F15" s="11">
        <f>ROUND(SUM(F5:F14),5)</f>
        <v>3074.75</v>
      </c>
    </row>
    <row r="16" spans="1:6" ht="15.75" thickBot="1" x14ac:dyDescent="0.3">
      <c r="A16" s="2"/>
      <c r="B16" s="2"/>
      <c r="C16" s="2" t="s">
        <v>209</v>
      </c>
      <c r="D16" s="2"/>
      <c r="E16" s="2"/>
      <c r="F16" s="11">
        <f>ROUND(F4+F15,5)</f>
        <v>3074.75</v>
      </c>
    </row>
    <row r="17" spans="1:6" ht="15.75" thickBot="1" x14ac:dyDescent="0.3">
      <c r="A17" s="2"/>
      <c r="B17" s="2" t="s">
        <v>210</v>
      </c>
      <c r="C17" s="2"/>
      <c r="D17" s="2"/>
      <c r="E17" s="2"/>
      <c r="F17" s="11">
        <f>ROUND(F3+F16,5)</f>
        <v>3074.75</v>
      </c>
    </row>
    <row r="18" spans="1:6" s="13" customFormat="1" ht="12" thickBot="1" x14ac:dyDescent="0.25">
      <c r="A18" s="2" t="s">
        <v>211</v>
      </c>
      <c r="B18" s="2"/>
      <c r="C18" s="2"/>
      <c r="D18" s="2"/>
      <c r="E18" s="2"/>
      <c r="F18" s="12">
        <f>ROUND(F2+F17,5)</f>
        <v>3074.75</v>
      </c>
    </row>
    <row r="19" spans="1:6" ht="15.75" thickTop="1" x14ac:dyDescent="0.25">
      <c r="A19" s="2" t="s">
        <v>212</v>
      </c>
      <c r="B19" s="2"/>
      <c r="C19" s="2"/>
      <c r="D19" s="2"/>
      <c r="E19" s="2"/>
      <c r="F19" s="9"/>
    </row>
    <row r="20" spans="1:6" x14ac:dyDescent="0.25">
      <c r="A20" s="2"/>
      <c r="B20" s="2" t="s">
        <v>224</v>
      </c>
      <c r="C20" s="2"/>
      <c r="D20" s="2"/>
      <c r="E20" s="2"/>
      <c r="F20" s="9"/>
    </row>
    <row r="21" spans="1:6" x14ac:dyDescent="0.25">
      <c r="A21" s="2"/>
      <c r="B21" s="2"/>
      <c r="C21" s="2" t="s">
        <v>256</v>
      </c>
      <c r="D21" s="2"/>
      <c r="E21" s="2"/>
      <c r="F21" s="9">
        <v>20708.87</v>
      </c>
    </row>
    <row r="22" spans="1:6" x14ac:dyDescent="0.25">
      <c r="A22" s="2"/>
      <c r="B22" s="2"/>
      <c r="C22" s="2" t="s">
        <v>225</v>
      </c>
      <c r="D22" s="2"/>
      <c r="E22" s="2"/>
      <c r="F22" s="9">
        <v>-15369.19</v>
      </c>
    </row>
    <row r="23" spans="1:6" ht="15.75" thickBot="1" x14ac:dyDescent="0.3">
      <c r="A23" s="2"/>
      <c r="B23" s="2"/>
      <c r="C23" s="2" t="s">
        <v>226</v>
      </c>
      <c r="D23" s="2"/>
      <c r="E23" s="2"/>
      <c r="F23" s="10">
        <v>-2264.9299999999998</v>
      </c>
    </row>
    <row r="24" spans="1:6" ht="15.75" thickBot="1" x14ac:dyDescent="0.3">
      <c r="A24" s="2"/>
      <c r="B24" s="2" t="s">
        <v>227</v>
      </c>
      <c r="C24" s="2"/>
      <c r="D24" s="2"/>
      <c r="E24" s="2"/>
      <c r="F24" s="11">
        <f>ROUND(SUM(F20:F23),5)</f>
        <v>3074.75</v>
      </c>
    </row>
    <row r="25" spans="1:6" s="13" customFormat="1" ht="12" thickBot="1" x14ac:dyDescent="0.25">
      <c r="A25" s="2" t="s">
        <v>228</v>
      </c>
      <c r="B25" s="2"/>
      <c r="C25" s="2"/>
      <c r="D25" s="2"/>
      <c r="E25" s="2"/>
      <c r="F25" s="12">
        <f>ROUND(F19+F24,5)</f>
        <v>3074.75</v>
      </c>
    </row>
    <row r="26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8:26 AM
&amp;"Arial,Bold"&amp;8 02/12/19
&amp;"Arial,Bold"&amp;8 Accrual Basis&amp;C&amp;"Arial,Bold"&amp;12 City of Dyer Police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8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82" r:id="rId4" name="HEADER"/>
      </mc:Fallback>
    </mc:AlternateContent>
    <mc:AlternateContent xmlns:mc="http://schemas.openxmlformats.org/markup-compatibility/2006">
      <mc:Choice Requires="x14">
        <control shapeId="2048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81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5BE6-DB69-4248-94B1-171135973F50}">
  <sheetPr codeName="Sheet5"/>
  <dimension ref="A1:U44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7" customWidth="1"/>
    <col min="2" max="2" width="22.7109375" style="17" customWidth="1"/>
    <col min="3" max="4" width="2.28515625" style="17" customWidth="1"/>
    <col min="5" max="5" width="5.28515625" style="17" bestFit="1" customWidth="1"/>
    <col min="6" max="6" width="2.28515625" style="17" customWidth="1"/>
    <col min="7" max="7" width="8.7109375" style="17" bestFit="1" customWidth="1"/>
    <col min="8" max="8" width="2.28515625" style="17" customWidth="1"/>
    <col min="9" max="9" width="4.5703125" style="17" bestFit="1" customWidth="1"/>
    <col min="10" max="10" width="2.28515625" style="17" customWidth="1"/>
    <col min="11" max="11" width="14.140625" style="17" bestFit="1" customWidth="1"/>
    <col min="12" max="12" width="2.28515625" style="17" customWidth="1"/>
    <col min="13" max="13" width="14.7109375" style="17" bestFit="1" customWidth="1"/>
    <col min="14" max="14" width="2.28515625" style="17" customWidth="1"/>
    <col min="15" max="15" width="3.28515625" style="17" bestFit="1" customWidth="1"/>
    <col min="16" max="16" width="2.28515625" style="17" customWidth="1"/>
    <col min="17" max="17" width="7.28515625" style="17" bestFit="1" customWidth="1"/>
    <col min="18" max="18" width="2.28515625" style="17" customWidth="1"/>
    <col min="19" max="19" width="7.28515625" style="17" bestFit="1" customWidth="1"/>
    <col min="20" max="20" width="2.28515625" style="17" customWidth="1"/>
    <col min="21" max="21" width="7" style="17" bestFit="1" customWidth="1"/>
  </cols>
  <sheetData>
    <row r="1" spans="1:21" s="16" customFormat="1" ht="15.75" thickBot="1" x14ac:dyDescent="0.3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  <c r="P1" s="14"/>
      <c r="Q1" s="15" t="s">
        <v>6</v>
      </c>
      <c r="R1" s="14"/>
      <c r="S1" s="15" t="s">
        <v>7</v>
      </c>
      <c r="T1" s="14"/>
      <c r="U1" s="15" t="s">
        <v>8</v>
      </c>
    </row>
    <row r="2" spans="1:21" ht="15.75" thickTop="1" x14ac:dyDescent="0.25">
      <c r="A2" s="2"/>
      <c r="B2" s="2" t="s">
        <v>21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2"/>
      <c r="U2" s="4"/>
    </row>
    <row r="3" spans="1:21" ht="15.75" thickBot="1" x14ac:dyDescent="0.3">
      <c r="A3" s="1"/>
      <c r="B3" s="1"/>
      <c r="C3" s="5"/>
      <c r="D3" s="5"/>
      <c r="E3" s="5" t="s">
        <v>74</v>
      </c>
      <c r="F3" s="5"/>
      <c r="G3" s="6">
        <v>43493</v>
      </c>
      <c r="H3" s="5"/>
      <c r="I3" s="5" t="s">
        <v>265</v>
      </c>
      <c r="J3" s="5"/>
      <c r="K3" s="5" t="s">
        <v>240</v>
      </c>
      <c r="L3" s="5"/>
      <c r="M3" s="5" t="s">
        <v>297</v>
      </c>
      <c r="N3" s="5"/>
      <c r="O3" s="7"/>
      <c r="P3" s="5"/>
      <c r="Q3" s="5" t="s">
        <v>304</v>
      </c>
      <c r="R3" s="5"/>
      <c r="S3" s="8">
        <v>556.25</v>
      </c>
      <c r="T3" s="5"/>
      <c r="U3" s="8">
        <f>ROUND(U2+S3,5)</f>
        <v>556.25</v>
      </c>
    </row>
    <row r="4" spans="1:21" x14ac:dyDescent="0.25">
      <c r="A4" s="5"/>
      <c r="B4" s="5" t="s">
        <v>22</v>
      </c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>
        <f>ROUND(SUM(S2:S3),5)</f>
        <v>556.25</v>
      </c>
      <c r="T4" s="5"/>
      <c r="U4" s="9">
        <f>U3</f>
        <v>556.25</v>
      </c>
    </row>
    <row r="5" spans="1:21" x14ac:dyDescent="0.25">
      <c r="A5" s="2"/>
      <c r="B5" s="2" t="s">
        <v>257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  <c r="U5" s="4"/>
    </row>
    <row r="6" spans="1:21" x14ac:dyDescent="0.25">
      <c r="A6" s="5"/>
      <c r="B6" s="5"/>
      <c r="C6" s="5"/>
      <c r="D6" s="5"/>
      <c r="E6" s="5" t="s">
        <v>74</v>
      </c>
      <c r="F6" s="5"/>
      <c r="G6" s="6">
        <v>43474</v>
      </c>
      <c r="H6" s="5"/>
      <c r="I6" s="5" t="s">
        <v>266</v>
      </c>
      <c r="J6" s="5"/>
      <c r="K6" s="5" t="s">
        <v>131</v>
      </c>
      <c r="L6" s="5"/>
      <c r="M6" s="5" t="s">
        <v>298</v>
      </c>
      <c r="N6" s="5"/>
      <c r="O6" s="7"/>
      <c r="P6" s="5"/>
      <c r="Q6" s="5" t="s">
        <v>305</v>
      </c>
      <c r="R6" s="5"/>
      <c r="S6" s="9">
        <v>1400</v>
      </c>
      <c r="T6" s="5"/>
      <c r="U6" s="9">
        <f>ROUND(U5+S6,5)</f>
        <v>1400</v>
      </c>
    </row>
    <row r="7" spans="1:21" ht="15.75" thickBot="1" x14ac:dyDescent="0.3">
      <c r="A7" s="5"/>
      <c r="B7" s="5"/>
      <c r="C7" s="5"/>
      <c r="D7" s="5"/>
      <c r="E7" s="5" t="s">
        <v>74</v>
      </c>
      <c r="F7" s="5"/>
      <c r="G7" s="6">
        <v>43474</v>
      </c>
      <c r="H7" s="5"/>
      <c r="I7" s="5" t="s">
        <v>266</v>
      </c>
      <c r="J7" s="5"/>
      <c r="K7" s="5" t="s">
        <v>131</v>
      </c>
      <c r="L7" s="5"/>
      <c r="M7" s="5" t="s">
        <v>298</v>
      </c>
      <c r="N7" s="5"/>
      <c r="O7" s="7"/>
      <c r="P7" s="5"/>
      <c r="Q7" s="5" t="s">
        <v>305</v>
      </c>
      <c r="R7" s="5"/>
      <c r="S7" s="8">
        <v>5</v>
      </c>
      <c r="T7" s="5"/>
      <c r="U7" s="8">
        <f>ROUND(U6+S7,5)</f>
        <v>1405</v>
      </c>
    </row>
    <row r="8" spans="1:21" x14ac:dyDescent="0.25">
      <c r="A8" s="5"/>
      <c r="B8" s="5" t="s">
        <v>258</v>
      </c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">
        <f>ROUND(SUM(S5:S7),5)</f>
        <v>1405</v>
      </c>
      <c r="T8" s="5"/>
      <c r="U8" s="9">
        <f>U7</f>
        <v>1405</v>
      </c>
    </row>
    <row r="9" spans="1:21" x14ac:dyDescent="0.25">
      <c r="A9" s="2"/>
      <c r="B9" s="2" t="s">
        <v>259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4"/>
    </row>
    <row r="10" spans="1:21" x14ac:dyDescent="0.25">
      <c r="A10" s="5"/>
      <c r="B10" s="5"/>
      <c r="C10" s="5"/>
      <c r="D10" s="5"/>
      <c r="E10" s="5" t="s">
        <v>74</v>
      </c>
      <c r="F10" s="5"/>
      <c r="G10" s="6">
        <v>43487</v>
      </c>
      <c r="H10" s="5"/>
      <c r="I10" s="5" t="s">
        <v>267</v>
      </c>
      <c r="J10" s="5"/>
      <c r="K10" s="5" t="s">
        <v>272</v>
      </c>
      <c r="L10" s="5"/>
      <c r="M10" s="5" t="s">
        <v>299</v>
      </c>
      <c r="N10" s="5"/>
      <c r="O10" s="7"/>
      <c r="P10" s="5"/>
      <c r="Q10" s="5" t="s">
        <v>304</v>
      </c>
      <c r="R10" s="5"/>
      <c r="S10" s="9">
        <v>19</v>
      </c>
      <c r="T10" s="5"/>
      <c r="U10" s="9">
        <f t="shared" ref="U10:U31" si="0">ROUND(U9+S10,5)</f>
        <v>19</v>
      </c>
    </row>
    <row r="11" spans="1:21" x14ac:dyDescent="0.25">
      <c r="A11" s="5"/>
      <c r="B11" s="5"/>
      <c r="C11" s="5"/>
      <c r="D11" s="5"/>
      <c r="E11" s="5" t="s">
        <v>74</v>
      </c>
      <c r="F11" s="5"/>
      <c r="G11" s="6">
        <v>43487</v>
      </c>
      <c r="H11" s="5"/>
      <c r="I11" s="5" t="s">
        <v>267</v>
      </c>
      <c r="J11" s="5"/>
      <c r="K11" s="5" t="s">
        <v>273</v>
      </c>
      <c r="L11" s="5"/>
      <c r="M11" s="5" t="s">
        <v>300</v>
      </c>
      <c r="N11" s="5"/>
      <c r="O11" s="7"/>
      <c r="P11" s="5"/>
      <c r="Q11" s="5" t="s">
        <v>304</v>
      </c>
      <c r="R11" s="5"/>
      <c r="S11" s="9">
        <v>33</v>
      </c>
      <c r="T11" s="5"/>
      <c r="U11" s="9">
        <f t="shared" si="0"/>
        <v>52</v>
      </c>
    </row>
    <row r="12" spans="1:21" x14ac:dyDescent="0.25">
      <c r="A12" s="5"/>
      <c r="B12" s="5"/>
      <c r="C12" s="5"/>
      <c r="D12" s="5"/>
      <c r="E12" s="5" t="s">
        <v>74</v>
      </c>
      <c r="F12" s="5"/>
      <c r="G12" s="6">
        <v>43487</v>
      </c>
      <c r="H12" s="5"/>
      <c r="I12" s="5" t="s">
        <v>267</v>
      </c>
      <c r="J12" s="5"/>
      <c r="K12" s="5" t="s">
        <v>274</v>
      </c>
      <c r="L12" s="5"/>
      <c r="M12" s="5" t="s">
        <v>300</v>
      </c>
      <c r="N12" s="5"/>
      <c r="O12" s="7"/>
      <c r="P12" s="5"/>
      <c r="Q12" s="5" t="s">
        <v>304</v>
      </c>
      <c r="R12" s="5"/>
      <c r="S12" s="9">
        <v>26.78</v>
      </c>
      <c r="T12" s="5"/>
      <c r="U12" s="9">
        <f t="shared" si="0"/>
        <v>78.78</v>
      </c>
    </row>
    <row r="13" spans="1:21" x14ac:dyDescent="0.25">
      <c r="A13" s="5"/>
      <c r="B13" s="5"/>
      <c r="C13" s="5"/>
      <c r="D13" s="5"/>
      <c r="E13" s="5" t="s">
        <v>74</v>
      </c>
      <c r="F13" s="5"/>
      <c r="G13" s="6">
        <v>43487</v>
      </c>
      <c r="H13" s="5"/>
      <c r="I13" s="5" t="s">
        <v>267</v>
      </c>
      <c r="J13" s="5"/>
      <c r="K13" s="5" t="s">
        <v>275</v>
      </c>
      <c r="L13" s="5"/>
      <c r="M13" s="5" t="s">
        <v>300</v>
      </c>
      <c r="N13" s="5"/>
      <c r="O13" s="7"/>
      <c r="P13" s="5"/>
      <c r="Q13" s="5" t="s">
        <v>304</v>
      </c>
      <c r="R13" s="5"/>
      <c r="S13" s="9">
        <v>28.01</v>
      </c>
      <c r="T13" s="5"/>
      <c r="U13" s="9">
        <f t="shared" si="0"/>
        <v>106.79</v>
      </c>
    </row>
    <row r="14" spans="1:21" x14ac:dyDescent="0.25">
      <c r="A14" s="5"/>
      <c r="B14" s="5"/>
      <c r="C14" s="5"/>
      <c r="D14" s="5"/>
      <c r="E14" s="5" t="s">
        <v>74</v>
      </c>
      <c r="F14" s="5"/>
      <c r="G14" s="6">
        <v>43487</v>
      </c>
      <c r="H14" s="5"/>
      <c r="I14" s="5" t="s">
        <v>267</v>
      </c>
      <c r="J14" s="5"/>
      <c r="K14" s="5" t="s">
        <v>276</v>
      </c>
      <c r="L14" s="5"/>
      <c r="M14" s="5" t="s">
        <v>299</v>
      </c>
      <c r="N14" s="5"/>
      <c r="O14" s="7"/>
      <c r="P14" s="5"/>
      <c r="Q14" s="5" t="s">
        <v>304</v>
      </c>
      <c r="R14" s="5"/>
      <c r="S14" s="9">
        <v>29</v>
      </c>
      <c r="T14" s="5"/>
      <c r="U14" s="9">
        <f t="shared" si="0"/>
        <v>135.79</v>
      </c>
    </row>
    <row r="15" spans="1:21" x14ac:dyDescent="0.25">
      <c r="A15" s="5"/>
      <c r="B15" s="5"/>
      <c r="C15" s="5"/>
      <c r="D15" s="5"/>
      <c r="E15" s="5" t="s">
        <v>74</v>
      </c>
      <c r="F15" s="5"/>
      <c r="G15" s="6">
        <v>43487</v>
      </c>
      <c r="H15" s="5"/>
      <c r="I15" s="5" t="s">
        <v>267</v>
      </c>
      <c r="J15" s="5"/>
      <c r="K15" s="5" t="s">
        <v>277</v>
      </c>
      <c r="L15" s="5"/>
      <c r="M15" s="5" t="s">
        <v>300</v>
      </c>
      <c r="N15" s="5"/>
      <c r="O15" s="7"/>
      <c r="P15" s="5"/>
      <c r="Q15" s="5" t="s">
        <v>304</v>
      </c>
      <c r="R15" s="5"/>
      <c r="S15" s="9">
        <v>31</v>
      </c>
      <c r="T15" s="5"/>
      <c r="U15" s="9">
        <f t="shared" si="0"/>
        <v>166.79</v>
      </c>
    </row>
    <row r="16" spans="1:21" x14ac:dyDescent="0.25">
      <c r="A16" s="5"/>
      <c r="B16" s="5"/>
      <c r="C16" s="5"/>
      <c r="D16" s="5"/>
      <c r="E16" s="5" t="s">
        <v>74</v>
      </c>
      <c r="F16" s="5"/>
      <c r="G16" s="6">
        <v>43487</v>
      </c>
      <c r="H16" s="5"/>
      <c r="I16" s="5" t="s">
        <v>267</v>
      </c>
      <c r="J16" s="5"/>
      <c r="K16" s="5" t="s">
        <v>278</v>
      </c>
      <c r="L16" s="5"/>
      <c r="M16" s="5" t="s">
        <v>299</v>
      </c>
      <c r="N16" s="5"/>
      <c r="O16" s="7"/>
      <c r="P16" s="5"/>
      <c r="Q16" s="5" t="s">
        <v>304</v>
      </c>
      <c r="R16" s="5"/>
      <c r="S16" s="9">
        <v>36</v>
      </c>
      <c r="T16" s="5"/>
      <c r="U16" s="9">
        <f t="shared" si="0"/>
        <v>202.79</v>
      </c>
    </row>
    <row r="17" spans="1:21" x14ac:dyDescent="0.25">
      <c r="A17" s="5"/>
      <c r="B17" s="5"/>
      <c r="C17" s="5"/>
      <c r="D17" s="5"/>
      <c r="E17" s="5" t="s">
        <v>74</v>
      </c>
      <c r="F17" s="5"/>
      <c r="G17" s="6">
        <v>43487</v>
      </c>
      <c r="H17" s="5"/>
      <c r="I17" s="5" t="s">
        <v>267</v>
      </c>
      <c r="J17" s="5"/>
      <c r="K17" s="5" t="s">
        <v>279</v>
      </c>
      <c r="L17" s="5"/>
      <c r="M17" s="5" t="s">
        <v>301</v>
      </c>
      <c r="N17" s="5"/>
      <c r="O17" s="7"/>
      <c r="P17" s="5"/>
      <c r="Q17" s="5" t="s">
        <v>304</v>
      </c>
      <c r="R17" s="5"/>
      <c r="S17" s="9">
        <v>23.47</v>
      </c>
      <c r="T17" s="5"/>
      <c r="U17" s="9">
        <f t="shared" si="0"/>
        <v>226.26</v>
      </c>
    </row>
    <row r="18" spans="1:21" x14ac:dyDescent="0.25">
      <c r="A18" s="5"/>
      <c r="B18" s="5"/>
      <c r="C18" s="5"/>
      <c r="D18" s="5"/>
      <c r="E18" s="5" t="s">
        <v>74</v>
      </c>
      <c r="F18" s="5"/>
      <c r="G18" s="6">
        <v>43487</v>
      </c>
      <c r="H18" s="5"/>
      <c r="I18" s="5" t="s">
        <v>267</v>
      </c>
      <c r="J18" s="5"/>
      <c r="K18" s="5" t="s">
        <v>280</v>
      </c>
      <c r="L18" s="5"/>
      <c r="M18" s="5" t="s">
        <v>299</v>
      </c>
      <c r="N18" s="5"/>
      <c r="O18" s="7"/>
      <c r="P18" s="5"/>
      <c r="Q18" s="5" t="s">
        <v>304</v>
      </c>
      <c r="R18" s="5"/>
      <c r="S18" s="9">
        <v>21</v>
      </c>
      <c r="T18" s="5"/>
      <c r="U18" s="9">
        <f t="shared" si="0"/>
        <v>247.26</v>
      </c>
    </row>
    <row r="19" spans="1:21" x14ac:dyDescent="0.25">
      <c r="A19" s="5"/>
      <c r="B19" s="5"/>
      <c r="C19" s="5"/>
      <c r="D19" s="5"/>
      <c r="E19" s="5" t="s">
        <v>74</v>
      </c>
      <c r="F19" s="5"/>
      <c r="G19" s="6">
        <v>43487</v>
      </c>
      <c r="H19" s="5"/>
      <c r="I19" s="5" t="s">
        <v>267</v>
      </c>
      <c r="J19" s="5"/>
      <c r="K19" s="5" t="s">
        <v>281</v>
      </c>
      <c r="L19" s="5"/>
      <c r="M19" s="5" t="s">
        <v>300</v>
      </c>
      <c r="N19" s="5"/>
      <c r="O19" s="7"/>
      <c r="P19" s="5"/>
      <c r="Q19" s="5" t="s">
        <v>304</v>
      </c>
      <c r="R19" s="5"/>
      <c r="S19" s="9">
        <v>28.2</v>
      </c>
      <c r="T19" s="5"/>
      <c r="U19" s="9">
        <f t="shared" si="0"/>
        <v>275.45999999999998</v>
      </c>
    </row>
    <row r="20" spans="1:21" x14ac:dyDescent="0.25">
      <c r="A20" s="5"/>
      <c r="B20" s="5"/>
      <c r="C20" s="5"/>
      <c r="D20" s="5"/>
      <c r="E20" s="5" t="s">
        <v>74</v>
      </c>
      <c r="F20" s="5"/>
      <c r="G20" s="6">
        <v>43487</v>
      </c>
      <c r="H20" s="5"/>
      <c r="I20" s="5" t="s">
        <v>267</v>
      </c>
      <c r="J20" s="5"/>
      <c r="K20" s="5" t="s">
        <v>282</v>
      </c>
      <c r="L20" s="5"/>
      <c r="M20" s="5" t="s">
        <v>299</v>
      </c>
      <c r="N20" s="5"/>
      <c r="O20" s="7"/>
      <c r="P20" s="5"/>
      <c r="Q20" s="5" t="s">
        <v>304</v>
      </c>
      <c r="R20" s="5"/>
      <c r="S20" s="9">
        <v>38</v>
      </c>
      <c r="T20" s="5"/>
      <c r="U20" s="9">
        <f t="shared" si="0"/>
        <v>313.45999999999998</v>
      </c>
    </row>
    <row r="21" spans="1:21" x14ac:dyDescent="0.25">
      <c r="A21" s="5"/>
      <c r="B21" s="5"/>
      <c r="C21" s="5"/>
      <c r="D21" s="5"/>
      <c r="E21" s="5" t="s">
        <v>74</v>
      </c>
      <c r="F21" s="5"/>
      <c r="G21" s="6">
        <v>43487</v>
      </c>
      <c r="H21" s="5"/>
      <c r="I21" s="5" t="s">
        <v>267</v>
      </c>
      <c r="J21" s="5"/>
      <c r="K21" s="5" t="s">
        <v>283</v>
      </c>
      <c r="L21" s="5"/>
      <c r="M21" s="5" t="s">
        <v>299</v>
      </c>
      <c r="N21" s="5"/>
      <c r="O21" s="7"/>
      <c r="P21" s="5"/>
      <c r="Q21" s="5" t="s">
        <v>304</v>
      </c>
      <c r="R21" s="5"/>
      <c r="S21" s="9">
        <v>27</v>
      </c>
      <c r="T21" s="5"/>
      <c r="U21" s="9">
        <f t="shared" si="0"/>
        <v>340.46</v>
      </c>
    </row>
    <row r="22" spans="1:21" x14ac:dyDescent="0.25">
      <c r="A22" s="5"/>
      <c r="B22" s="5"/>
      <c r="C22" s="5"/>
      <c r="D22" s="5"/>
      <c r="E22" s="5" t="s">
        <v>74</v>
      </c>
      <c r="F22" s="5"/>
      <c r="G22" s="6">
        <v>43487</v>
      </c>
      <c r="H22" s="5"/>
      <c r="I22" s="5" t="s">
        <v>267</v>
      </c>
      <c r="J22" s="5"/>
      <c r="K22" s="5" t="s">
        <v>284</v>
      </c>
      <c r="L22" s="5"/>
      <c r="M22" s="5" t="s">
        <v>299</v>
      </c>
      <c r="N22" s="5"/>
      <c r="O22" s="7"/>
      <c r="P22" s="5"/>
      <c r="Q22" s="5" t="s">
        <v>304</v>
      </c>
      <c r="R22" s="5"/>
      <c r="S22" s="9">
        <v>35</v>
      </c>
      <c r="T22" s="5"/>
      <c r="U22" s="9">
        <f t="shared" si="0"/>
        <v>375.46</v>
      </c>
    </row>
    <row r="23" spans="1:21" x14ac:dyDescent="0.25">
      <c r="A23" s="5"/>
      <c r="B23" s="5"/>
      <c r="C23" s="5"/>
      <c r="D23" s="5"/>
      <c r="E23" s="5" t="s">
        <v>74</v>
      </c>
      <c r="F23" s="5"/>
      <c r="G23" s="6">
        <v>43487</v>
      </c>
      <c r="H23" s="5"/>
      <c r="I23" s="5" t="s">
        <v>267</v>
      </c>
      <c r="J23" s="5"/>
      <c r="K23" s="5" t="s">
        <v>285</v>
      </c>
      <c r="L23" s="5"/>
      <c r="M23" s="5" t="s">
        <v>299</v>
      </c>
      <c r="N23" s="5"/>
      <c r="O23" s="7"/>
      <c r="P23" s="5"/>
      <c r="Q23" s="5" t="s">
        <v>304</v>
      </c>
      <c r="R23" s="5"/>
      <c r="S23" s="9">
        <v>19</v>
      </c>
      <c r="T23" s="5"/>
      <c r="U23" s="9">
        <f t="shared" si="0"/>
        <v>394.46</v>
      </c>
    </row>
    <row r="24" spans="1:21" x14ac:dyDescent="0.25">
      <c r="A24" s="5"/>
      <c r="B24" s="5"/>
      <c r="C24" s="5"/>
      <c r="D24" s="5"/>
      <c r="E24" s="5" t="s">
        <v>74</v>
      </c>
      <c r="F24" s="5"/>
      <c r="G24" s="6">
        <v>43487</v>
      </c>
      <c r="H24" s="5"/>
      <c r="I24" s="5" t="s">
        <v>267</v>
      </c>
      <c r="J24" s="5"/>
      <c r="K24" s="5" t="s">
        <v>286</v>
      </c>
      <c r="L24" s="5"/>
      <c r="M24" s="5" t="s">
        <v>300</v>
      </c>
      <c r="N24" s="5"/>
      <c r="O24" s="7"/>
      <c r="P24" s="5"/>
      <c r="Q24" s="5" t="s">
        <v>304</v>
      </c>
      <c r="R24" s="5"/>
      <c r="S24" s="9">
        <v>21.58</v>
      </c>
      <c r="T24" s="5"/>
      <c r="U24" s="9">
        <f t="shared" si="0"/>
        <v>416.04</v>
      </c>
    </row>
    <row r="25" spans="1:21" x14ac:dyDescent="0.25">
      <c r="A25" s="5"/>
      <c r="B25" s="5"/>
      <c r="C25" s="5"/>
      <c r="D25" s="5"/>
      <c r="E25" s="5" t="s">
        <v>74</v>
      </c>
      <c r="F25" s="5"/>
      <c r="G25" s="6">
        <v>43487</v>
      </c>
      <c r="H25" s="5"/>
      <c r="I25" s="5" t="s">
        <v>267</v>
      </c>
      <c r="J25" s="5"/>
      <c r="K25" s="5" t="s">
        <v>287</v>
      </c>
      <c r="L25" s="5"/>
      <c r="M25" s="5" t="s">
        <v>300</v>
      </c>
      <c r="N25" s="5"/>
      <c r="O25" s="7"/>
      <c r="P25" s="5"/>
      <c r="Q25" s="5" t="s">
        <v>304</v>
      </c>
      <c r="R25" s="5"/>
      <c r="S25" s="9">
        <v>25.41</v>
      </c>
      <c r="T25" s="5"/>
      <c r="U25" s="9">
        <f t="shared" si="0"/>
        <v>441.45</v>
      </c>
    </row>
    <row r="26" spans="1:21" x14ac:dyDescent="0.25">
      <c r="A26" s="5"/>
      <c r="B26" s="5"/>
      <c r="C26" s="5"/>
      <c r="D26" s="5"/>
      <c r="E26" s="5" t="s">
        <v>74</v>
      </c>
      <c r="F26" s="5"/>
      <c r="G26" s="6">
        <v>43487</v>
      </c>
      <c r="H26" s="5"/>
      <c r="I26" s="5" t="s">
        <v>267</v>
      </c>
      <c r="J26" s="5"/>
      <c r="K26" s="5" t="s">
        <v>288</v>
      </c>
      <c r="L26" s="5"/>
      <c r="M26" s="5" t="s">
        <v>299</v>
      </c>
      <c r="N26" s="5"/>
      <c r="O26" s="7"/>
      <c r="P26" s="5"/>
      <c r="Q26" s="5" t="s">
        <v>304</v>
      </c>
      <c r="R26" s="5"/>
      <c r="S26" s="9">
        <v>28</v>
      </c>
      <c r="T26" s="5"/>
      <c r="U26" s="9">
        <f t="shared" si="0"/>
        <v>469.45</v>
      </c>
    </row>
    <row r="27" spans="1:21" x14ac:dyDescent="0.25">
      <c r="A27" s="5"/>
      <c r="B27" s="5"/>
      <c r="C27" s="5"/>
      <c r="D27" s="5"/>
      <c r="E27" s="5" t="s">
        <v>74</v>
      </c>
      <c r="F27" s="5"/>
      <c r="G27" s="6">
        <v>43487</v>
      </c>
      <c r="H27" s="5"/>
      <c r="I27" s="5" t="s">
        <v>267</v>
      </c>
      <c r="J27" s="5"/>
      <c r="K27" s="5" t="s">
        <v>289</v>
      </c>
      <c r="L27" s="5"/>
      <c r="M27" s="5" t="s">
        <v>299</v>
      </c>
      <c r="N27" s="5"/>
      <c r="O27" s="7"/>
      <c r="P27" s="5"/>
      <c r="Q27" s="5" t="s">
        <v>304</v>
      </c>
      <c r="R27" s="5"/>
      <c r="S27" s="9">
        <v>19</v>
      </c>
      <c r="T27" s="5"/>
      <c r="U27" s="9">
        <f t="shared" si="0"/>
        <v>488.45</v>
      </c>
    </row>
    <row r="28" spans="1:21" x14ac:dyDescent="0.25">
      <c r="A28" s="5"/>
      <c r="B28" s="5"/>
      <c r="C28" s="5"/>
      <c r="D28" s="5"/>
      <c r="E28" s="5" t="s">
        <v>74</v>
      </c>
      <c r="F28" s="5"/>
      <c r="G28" s="6">
        <v>43487</v>
      </c>
      <c r="H28" s="5"/>
      <c r="I28" s="5" t="s">
        <v>267</v>
      </c>
      <c r="J28" s="5"/>
      <c r="K28" s="5" t="s">
        <v>290</v>
      </c>
      <c r="L28" s="5"/>
      <c r="M28" s="5" t="s">
        <v>299</v>
      </c>
      <c r="N28" s="5"/>
      <c r="O28" s="7"/>
      <c r="P28" s="5"/>
      <c r="Q28" s="5" t="s">
        <v>304</v>
      </c>
      <c r="R28" s="5"/>
      <c r="S28" s="9">
        <v>28</v>
      </c>
      <c r="T28" s="5"/>
      <c r="U28" s="9">
        <f t="shared" si="0"/>
        <v>516.45000000000005</v>
      </c>
    </row>
    <row r="29" spans="1:21" x14ac:dyDescent="0.25">
      <c r="A29" s="5"/>
      <c r="B29" s="5"/>
      <c r="C29" s="5"/>
      <c r="D29" s="5"/>
      <c r="E29" s="5" t="s">
        <v>74</v>
      </c>
      <c r="F29" s="5"/>
      <c r="G29" s="6">
        <v>43487</v>
      </c>
      <c r="H29" s="5"/>
      <c r="I29" s="5" t="s">
        <v>267</v>
      </c>
      <c r="J29" s="5"/>
      <c r="K29" s="5" t="s">
        <v>291</v>
      </c>
      <c r="L29" s="5"/>
      <c r="M29" s="5" t="s">
        <v>301</v>
      </c>
      <c r="N29" s="5"/>
      <c r="O29" s="7"/>
      <c r="P29" s="5"/>
      <c r="Q29" s="5" t="s">
        <v>304</v>
      </c>
      <c r="R29" s="5"/>
      <c r="S29" s="9">
        <v>28.12</v>
      </c>
      <c r="T29" s="5"/>
      <c r="U29" s="9">
        <f t="shared" si="0"/>
        <v>544.57000000000005</v>
      </c>
    </row>
    <row r="30" spans="1:21" x14ac:dyDescent="0.25">
      <c r="A30" s="5"/>
      <c r="B30" s="5"/>
      <c r="C30" s="5"/>
      <c r="D30" s="5"/>
      <c r="E30" s="5" t="s">
        <v>74</v>
      </c>
      <c r="F30" s="5"/>
      <c r="G30" s="6">
        <v>43487</v>
      </c>
      <c r="H30" s="5"/>
      <c r="I30" s="5" t="s">
        <v>267</v>
      </c>
      <c r="J30" s="5"/>
      <c r="K30" s="5" t="s">
        <v>292</v>
      </c>
      <c r="L30" s="5"/>
      <c r="M30" s="5" t="s">
        <v>299</v>
      </c>
      <c r="N30" s="5"/>
      <c r="O30" s="7"/>
      <c r="P30" s="5"/>
      <c r="Q30" s="5" t="s">
        <v>304</v>
      </c>
      <c r="R30" s="5"/>
      <c r="S30" s="9">
        <v>24</v>
      </c>
      <c r="T30" s="5"/>
      <c r="U30" s="9">
        <f t="shared" si="0"/>
        <v>568.57000000000005</v>
      </c>
    </row>
    <row r="31" spans="1:21" ht="15.75" thickBot="1" x14ac:dyDescent="0.3">
      <c r="A31" s="5"/>
      <c r="B31" s="5"/>
      <c r="C31" s="5"/>
      <c r="D31" s="5"/>
      <c r="E31" s="5" t="s">
        <v>74</v>
      </c>
      <c r="F31" s="5"/>
      <c r="G31" s="6">
        <v>43487</v>
      </c>
      <c r="H31" s="5"/>
      <c r="I31" s="5" t="s">
        <v>267</v>
      </c>
      <c r="J31" s="5"/>
      <c r="K31" s="5" t="s">
        <v>293</v>
      </c>
      <c r="L31" s="5"/>
      <c r="M31" s="5" t="s">
        <v>299</v>
      </c>
      <c r="N31" s="5"/>
      <c r="O31" s="7"/>
      <c r="P31" s="5"/>
      <c r="Q31" s="5" t="s">
        <v>304</v>
      </c>
      <c r="R31" s="5"/>
      <c r="S31" s="8">
        <v>26</v>
      </c>
      <c r="T31" s="5"/>
      <c r="U31" s="8">
        <f t="shared" si="0"/>
        <v>594.57000000000005</v>
      </c>
    </row>
    <row r="32" spans="1:21" x14ac:dyDescent="0.25">
      <c r="A32" s="5"/>
      <c r="B32" s="5" t="s">
        <v>260</v>
      </c>
      <c r="C32" s="5"/>
      <c r="D32" s="5"/>
      <c r="E32" s="5"/>
      <c r="F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9">
        <f>ROUND(SUM(S9:S31),5)</f>
        <v>594.57000000000005</v>
      </c>
      <c r="T32" s="5"/>
      <c r="U32" s="9">
        <f>U31</f>
        <v>594.57000000000005</v>
      </c>
    </row>
    <row r="33" spans="1:21" x14ac:dyDescent="0.25">
      <c r="A33" s="2"/>
      <c r="B33" s="2" t="s">
        <v>261</v>
      </c>
      <c r="C33" s="2"/>
      <c r="D33" s="2"/>
      <c r="E33" s="2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"/>
      <c r="T33" s="2"/>
      <c r="U33" s="4"/>
    </row>
    <row r="34" spans="1:21" ht="15.75" thickBot="1" x14ac:dyDescent="0.3">
      <c r="A34" s="1"/>
      <c r="B34" s="1"/>
      <c r="C34" s="5"/>
      <c r="D34" s="5"/>
      <c r="E34" s="5" t="s">
        <v>74</v>
      </c>
      <c r="F34" s="5"/>
      <c r="G34" s="6">
        <v>43474</v>
      </c>
      <c r="H34" s="5"/>
      <c r="I34" s="5" t="s">
        <v>268</v>
      </c>
      <c r="J34" s="5"/>
      <c r="K34" s="5" t="s">
        <v>294</v>
      </c>
      <c r="L34" s="5"/>
      <c r="M34" s="5" t="s">
        <v>302</v>
      </c>
      <c r="N34" s="5"/>
      <c r="O34" s="7"/>
      <c r="P34" s="5"/>
      <c r="Q34" s="5" t="s">
        <v>304</v>
      </c>
      <c r="R34" s="5"/>
      <c r="S34" s="8">
        <v>278.86</v>
      </c>
      <c r="T34" s="5"/>
      <c r="U34" s="8">
        <f>ROUND(U33+S34,5)</f>
        <v>278.86</v>
      </c>
    </row>
    <row r="35" spans="1:21" x14ac:dyDescent="0.25">
      <c r="A35" s="5"/>
      <c r="B35" s="5" t="s">
        <v>262</v>
      </c>
      <c r="C35" s="5"/>
      <c r="D35" s="5"/>
      <c r="E35" s="5"/>
      <c r="F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9">
        <f>ROUND(SUM(S33:S34),5)</f>
        <v>278.86</v>
      </c>
      <c r="T35" s="5"/>
      <c r="U35" s="9">
        <f>U34</f>
        <v>278.86</v>
      </c>
    </row>
    <row r="36" spans="1:21" x14ac:dyDescent="0.25">
      <c r="A36" s="2"/>
      <c r="B36" s="2" t="s">
        <v>57</v>
      </c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"/>
      <c r="T36" s="2"/>
      <c r="U36" s="4"/>
    </row>
    <row r="37" spans="1:21" ht="15.75" thickBot="1" x14ac:dyDescent="0.3">
      <c r="A37" s="1"/>
      <c r="B37" s="1"/>
      <c r="C37" s="5"/>
      <c r="D37" s="5"/>
      <c r="E37" s="5" t="s">
        <v>74</v>
      </c>
      <c r="F37" s="5"/>
      <c r="G37" s="6">
        <v>43467</v>
      </c>
      <c r="H37" s="5"/>
      <c r="I37" s="5" t="s">
        <v>269</v>
      </c>
      <c r="J37" s="5"/>
      <c r="K37" s="5" t="s">
        <v>151</v>
      </c>
      <c r="L37" s="5"/>
      <c r="M37" s="5" t="s">
        <v>195</v>
      </c>
      <c r="N37" s="5"/>
      <c r="O37" s="7"/>
      <c r="P37" s="5"/>
      <c r="Q37" s="5" t="s">
        <v>304</v>
      </c>
      <c r="R37" s="5"/>
      <c r="S37" s="8">
        <v>185.68</v>
      </c>
      <c r="T37" s="5"/>
      <c r="U37" s="8">
        <f>ROUND(U36+S37,5)</f>
        <v>185.68</v>
      </c>
    </row>
    <row r="38" spans="1:21" x14ac:dyDescent="0.25">
      <c r="A38" s="5"/>
      <c r="B38" s="5" t="s">
        <v>58</v>
      </c>
      <c r="C38" s="5"/>
      <c r="D38" s="5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9">
        <f>ROUND(SUM(S36:S37),5)</f>
        <v>185.68</v>
      </c>
      <c r="T38" s="5"/>
      <c r="U38" s="9">
        <f>U37</f>
        <v>185.68</v>
      </c>
    </row>
    <row r="39" spans="1:21" x14ac:dyDescent="0.25">
      <c r="A39" s="2"/>
      <c r="B39" s="2" t="s">
        <v>263</v>
      </c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"/>
      <c r="T39" s="2"/>
      <c r="U39" s="4"/>
    </row>
    <row r="40" spans="1:21" x14ac:dyDescent="0.25">
      <c r="A40" s="5"/>
      <c r="B40" s="5"/>
      <c r="C40" s="5"/>
      <c r="D40" s="5"/>
      <c r="E40" s="5" t="s">
        <v>74</v>
      </c>
      <c r="F40" s="5"/>
      <c r="G40" s="6">
        <v>43467</v>
      </c>
      <c r="H40" s="5"/>
      <c r="I40" s="5" t="s">
        <v>270</v>
      </c>
      <c r="J40" s="5"/>
      <c r="K40" s="5" t="s">
        <v>295</v>
      </c>
      <c r="L40" s="5"/>
      <c r="M40" s="5" t="s">
        <v>303</v>
      </c>
      <c r="N40" s="5"/>
      <c r="O40" s="7"/>
      <c r="P40" s="5"/>
      <c r="Q40" s="5" t="s">
        <v>304</v>
      </c>
      <c r="R40" s="5"/>
      <c r="S40" s="9">
        <v>262.60000000000002</v>
      </c>
      <c r="T40" s="5"/>
      <c r="U40" s="9">
        <f>ROUND(U39+S40,5)</f>
        <v>262.60000000000002</v>
      </c>
    </row>
    <row r="41" spans="1:21" ht="15.75" thickBot="1" x14ac:dyDescent="0.3">
      <c r="A41" s="5"/>
      <c r="B41" s="5"/>
      <c r="C41" s="5"/>
      <c r="D41" s="5"/>
      <c r="E41" s="5" t="s">
        <v>74</v>
      </c>
      <c r="F41" s="5"/>
      <c r="G41" s="6">
        <v>43482</v>
      </c>
      <c r="H41" s="5"/>
      <c r="I41" s="5" t="s">
        <v>271</v>
      </c>
      <c r="J41" s="5"/>
      <c r="K41" s="5" t="s">
        <v>296</v>
      </c>
      <c r="L41" s="5"/>
      <c r="M41" s="5" t="s">
        <v>303</v>
      </c>
      <c r="N41" s="5"/>
      <c r="O41" s="7"/>
      <c r="P41" s="5"/>
      <c r="Q41" s="5" t="s">
        <v>304</v>
      </c>
      <c r="R41" s="5"/>
      <c r="S41" s="10">
        <v>262.79000000000002</v>
      </c>
      <c r="T41" s="5"/>
      <c r="U41" s="10">
        <f>ROUND(U40+S41,5)</f>
        <v>525.39</v>
      </c>
    </row>
    <row r="42" spans="1:21" ht="15.75" thickBot="1" x14ac:dyDescent="0.3">
      <c r="A42" s="5"/>
      <c r="B42" s="5" t="s">
        <v>264</v>
      </c>
      <c r="C42" s="5"/>
      <c r="D42" s="5"/>
      <c r="E42" s="5"/>
      <c r="F42" s="5"/>
      <c r="G42" s="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1">
        <f>ROUND(SUM(S39:S41),5)</f>
        <v>525.39</v>
      </c>
      <c r="T42" s="5"/>
      <c r="U42" s="11">
        <f>U41</f>
        <v>525.39</v>
      </c>
    </row>
    <row r="43" spans="1:21" s="13" customFormat="1" ht="12" thickBot="1" x14ac:dyDescent="0.25">
      <c r="A43" s="2" t="s">
        <v>73</v>
      </c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2">
        <f>ROUND(S4+S8+S32+S35+S38+S42,5)</f>
        <v>3545.75</v>
      </c>
      <c r="T43" s="2"/>
      <c r="U43" s="12">
        <f>ROUND(U4+U8+U32+U35+U38+U42,5)</f>
        <v>3545.75</v>
      </c>
    </row>
    <row r="44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8:25 AM
&amp;"Arial,Bold"&amp;8 02/12/19
&amp;"Arial,Bold"&amp;8 Accrual Basis&amp;C&amp;"Arial,Bold"&amp;12 City of Dyer Police
&amp;"Arial,Bold"&amp;14 Expenses by Vendor Detail
&amp;"Arial,Bold"&amp;10 January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5361" r:id="rId4" name="FILTER"/>
      </mc:Fallback>
    </mc:AlternateContent>
    <mc:AlternateContent xmlns:mc="http://schemas.openxmlformats.org/markup-compatibility/2006">
      <mc:Choice Requires="x14">
        <control shapeId="1536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5362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QuickBooks Desktop Export Tips</vt:lpstr>
      <vt:lpstr>Street Vendor Detail</vt:lpstr>
      <vt:lpstr>Payroll Balance Sheet</vt:lpstr>
      <vt:lpstr>Payroll Vendor Detail</vt:lpstr>
      <vt:lpstr>Fire Balance Sheet</vt:lpstr>
      <vt:lpstr>Sheet4</vt:lpstr>
      <vt:lpstr>Fire Vendor Detail</vt:lpstr>
      <vt:lpstr>Police Balance Sheet</vt:lpstr>
      <vt:lpstr>Police Vendor Detail</vt:lpstr>
      <vt:lpstr>Street Balance Sheet</vt:lpstr>
      <vt:lpstr>General Balance Sheet</vt:lpstr>
      <vt:lpstr>Sheet3</vt:lpstr>
      <vt:lpstr>General Vendor Detail</vt:lpstr>
      <vt:lpstr>'Fire Balance Sheet'!Print_Titles</vt:lpstr>
      <vt:lpstr>'Fire Vendor Detail'!Print_Titles</vt:lpstr>
      <vt:lpstr>'General Balance Sheet'!Print_Titles</vt:lpstr>
      <vt:lpstr>'General Vendor Detail'!Print_Titles</vt:lpstr>
      <vt:lpstr>'Payroll Balance Sheet'!Print_Titles</vt:lpstr>
      <vt:lpstr>'Payroll Vendor Detail'!Print_Titles</vt:lpstr>
      <vt:lpstr>'Police Balance Sheet'!Print_Titles</vt:lpstr>
      <vt:lpstr>'Police Vendor Detail'!Print_Titles</vt:lpstr>
      <vt:lpstr>'Street Balance Sheet'!Print_Titles</vt:lpstr>
      <vt:lpstr>'Street Vendor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2019-02-12T14:16:07Z</dcterms:created>
  <dcterms:modified xsi:type="dcterms:W3CDTF">2019-02-12T14:39:42Z</dcterms:modified>
</cp:coreProperties>
</file>